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40" yWindow="120" windowWidth="18195" windowHeight="10800"/>
  </bookViews>
  <sheets>
    <sheet name="Pivot Summary" sheetId="11" r:id="rId1"/>
    <sheet name="Supplier Spend List" sheetId="1" r:id="rId2"/>
  </sheet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C36" i="1" l="1"/>
  <c r="C31" i="1"/>
  <c r="C28" i="1"/>
  <c r="C15" i="1"/>
  <c r="C16" i="1"/>
  <c r="C17" i="1"/>
  <c r="C34" i="1"/>
  <c r="C37" i="1"/>
  <c r="C29" i="1"/>
  <c r="C18" i="1"/>
  <c r="C30" i="1"/>
  <c r="C27" i="1"/>
  <c r="C20" i="1"/>
  <c r="C6" i="1"/>
  <c r="C33" i="1"/>
  <c r="C4" i="1"/>
  <c r="C5" i="1"/>
  <c r="C7" i="1"/>
  <c r="C9" i="1"/>
  <c r="C32" i="1"/>
  <c r="C26" i="1"/>
  <c r="C11" i="1"/>
  <c r="C3" i="1"/>
</calcChain>
</file>

<file path=xl/sharedStrings.xml><?xml version="1.0" encoding="utf-8"?>
<sst xmlns="http://schemas.openxmlformats.org/spreadsheetml/2006/main" count="93" uniqueCount="58">
  <si>
    <t>Pace Fuelcare</t>
  </si>
  <si>
    <t>Zurich Insurance</t>
  </si>
  <si>
    <t>ATS Euromaster</t>
  </si>
  <si>
    <t>Sandicliffe</t>
  </si>
  <si>
    <t>Post Office</t>
  </si>
  <si>
    <t>Riverside Ruck Rental Ltd</t>
  </si>
  <si>
    <t>Maun Motors</t>
  </si>
  <si>
    <t>Enterprise Rent A Car</t>
  </si>
  <si>
    <t>Truck Loaders Ltd</t>
  </si>
  <si>
    <t>Dawson Rentals Sweepers</t>
  </si>
  <si>
    <t>Zepplin</t>
  </si>
  <si>
    <t>MN Commercials</t>
  </si>
  <si>
    <t>Green Machine Sweepers</t>
  </si>
  <si>
    <t>Parker Motor Services Ld</t>
  </si>
  <si>
    <t xml:space="preserve">Johnston Sweepers Ltd </t>
  </si>
  <si>
    <t>HGV Direct</t>
  </si>
  <si>
    <t>Nationwide Windscreen Services</t>
  </si>
  <si>
    <t>G&amp;M Crouch &amp; Son Ltd</t>
  </si>
  <si>
    <t>Vehicle Parts</t>
  </si>
  <si>
    <t>M&amp;M Motors UK Ltd</t>
  </si>
  <si>
    <t>Truck Hydraulic Service Ltd</t>
  </si>
  <si>
    <t>J Coates (Garage Services ) Ltd</t>
  </si>
  <si>
    <t>Vehicle Tax</t>
  </si>
  <si>
    <t>CCP Diesels</t>
  </si>
  <si>
    <t>Elliott Signs Ltd</t>
  </si>
  <si>
    <t>Ford &amp; Slater</t>
  </si>
  <si>
    <t>PB Auto Electrics</t>
  </si>
  <si>
    <t>Scot Group Ltd</t>
  </si>
  <si>
    <t>Northgate</t>
  </si>
  <si>
    <t>Firsthose (Leicester) Ltd</t>
  </si>
  <si>
    <t>Guest Trucks Ltd</t>
  </si>
  <si>
    <t>EDC Systems Ltd</t>
  </si>
  <si>
    <t>Fleet Services Suppliers</t>
  </si>
  <si>
    <t>Category</t>
  </si>
  <si>
    <t>Fuel</t>
  </si>
  <si>
    <t>Insurance</t>
  </si>
  <si>
    <t>Tyre Supply</t>
  </si>
  <si>
    <t>Hire Vehicles</t>
  </si>
  <si>
    <t>Vehicle Tracking</t>
  </si>
  <si>
    <t>Repairs and bodyshops</t>
  </si>
  <si>
    <t>Vehicle Recovery</t>
  </si>
  <si>
    <t>Windcreens</t>
  </si>
  <si>
    <t>Row Labels</t>
  </si>
  <si>
    <t>(blank)</t>
  </si>
  <si>
    <t>Grand Total</t>
  </si>
  <si>
    <t>Civica</t>
  </si>
  <si>
    <t>Software</t>
  </si>
  <si>
    <t>Triscan</t>
  </si>
  <si>
    <t>Ford Motor Company</t>
  </si>
  <si>
    <t>New Vehicles</t>
  </si>
  <si>
    <t>Tail-lift Repairs</t>
  </si>
  <si>
    <t>Livery</t>
  </si>
  <si>
    <t>G B Lubricants</t>
  </si>
  <si>
    <t>Oils and Lubricants</t>
  </si>
  <si>
    <t>Freight Transport Association</t>
  </si>
  <si>
    <t>Inspections</t>
  </si>
  <si>
    <t>Sum of £k (Approximate) 1/4/2017-31/3/2018</t>
  </si>
  <si>
    <t>£k (Approximate) 1/4/2017-31/3/2018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</si>
</sst>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phen Kerry" refreshedDate="43207.495209606481" createdVersion="6" refreshedVersion="6" minRefreshableVersion="3" recordCount="36">
  <cacheSource type="worksheet">
    <worksheetSource ref="A1:C37" sheet="Supplier Spend List"/>
  </cacheSource>
  <cacheFields count="3">
    <cacheField name="Fleet Services Suppliers" numFmtId="0">
      <sharedItems containsBlank="1"/>
    </cacheField>
    <cacheField name="Category" numFmtId="0">
      <sharedItems containsBlank="1" count="17">
        <m/>
        <s v="Fuel"/>
        <s v="Hire Vehicles"/>
        <s v="Inspections"/>
        <s v="Insurance"/>
        <s v="Livery"/>
        <s v="New Vehicles"/>
        <s v="Oils and Lubricants"/>
        <s v="Repairs and bodyshops"/>
        <s v="Software"/>
        <s v="Tail-lift Repairs"/>
        <s v="Tyre Supply"/>
        <s v="Vehicle Parts"/>
        <s v="Vehicle Recovery"/>
        <s v="Vehicle Tax"/>
        <s v="Vehicle Tracking"/>
        <s v="Windcreens"/>
      </sharedItems>
    </cacheField>
    <cacheField name="£k (Approximate) 1/4/2017-31/3/2018" numFmtId="0">
      <sharedItems containsString="0" containsBlank="1" containsNumber="1" containsInteger="1" minValue="2" maxValue="8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m/>
    <x v="0"/>
    <m/>
  </r>
  <r>
    <s v="Pace Fuelcare"/>
    <x v="1"/>
    <n v="818"/>
  </r>
  <r>
    <s v="Dawson Rentals Sweepers"/>
    <x v="2"/>
    <n v="104"/>
  </r>
  <r>
    <s v="Enterprise Rent A Car"/>
    <x v="2"/>
    <n v="25"/>
  </r>
  <r>
    <s v="Scot Group Ltd"/>
    <x v="2"/>
    <n v="17"/>
  </r>
  <r>
    <s v="Maun Motors"/>
    <x v="2"/>
    <n v="30"/>
  </r>
  <r>
    <s v="Northgate"/>
    <x v="2"/>
    <n v="13"/>
  </r>
  <r>
    <s v="Riverside Ruck Rental Ltd"/>
    <x v="2"/>
    <n v="66"/>
  </r>
  <r>
    <s v="Freight Transport Association"/>
    <x v="3"/>
    <n v="3"/>
  </r>
  <r>
    <s v="Zurich Insurance"/>
    <x v="4"/>
    <n v="580"/>
  </r>
  <r>
    <s v="Elliott Signs Ltd"/>
    <x v="5"/>
    <n v="2"/>
  </r>
  <r>
    <s v="Ford Motor Company"/>
    <x v="6"/>
    <n v="24"/>
  </r>
  <r>
    <s v="G B Lubricants"/>
    <x v="7"/>
    <n v="5"/>
  </r>
  <r>
    <s v="CCP Diesels"/>
    <x v="8"/>
    <n v="19"/>
  </r>
  <r>
    <s v="Firsthose (Leicester) Ltd"/>
    <x v="8"/>
    <n v="11"/>
  </r>
  <r>
    <s v="Ford &amp; Slater"/>
    <x v="8"/>
    <n v="10"/>
  </r>
  <r>
    <s v="Johnston Sweepers Ltd "/>
    <x v="8"/>
    <n v="15"/>
  </r>
  <r>
    <s v="M&amp;M Motors UK Ltd"/>
    <x v="8"/>
    <n v="13"/>
  </r>
  <r>
    <s v="MN Commercials"/>
    <x v="8"/>
    <n v="36"/>
  </r>
  <r>
    <s v="Truck Hydraulic Service Ltd"/>
    <x v="8"/>
    <n v="9"/>
  </r>
  <r>
    <s v="Truck Loaders Ltd"/>
    <x v="8"/>
    <n v="33"/>
  </r>
  <r>
    <s v="Civica"/>
    <x v="9"/>
    <n v="57"/>
  </r>
  <r>
    <s v="Triscan"/>
    <x v="9"/>
    <n v="4"/>
  </r>
  <r>
    <s v="J Coates (Garage Services ) Ltd"/>
    <x v="10"/>
    <n v="19"/>
  </r>
  <r>
    <s v="ATS Euromaster"/>
    <x v="11"/>
    <n v="123"/>
  </r>
  <r>
    <s v="Green Machine Sweepers"/>
    <x v="12"/>
    <n v="17"/>
  </r>
  <r>
    <s v="Guest Trucks Ltd"/>
    <x v="12"/>
    <n v="11"/>
  </r>
  <r>
    <s v="HGV Direct"/>
    <x v="12"/>
    <n v="24"/>
  </r>
  <r>
    <s v="Parker Motor Services Ld"/>
    <x v="12"/>
    <n v="25"/>
  </r>
  <r>
    <s v="PB Auto Electrics"/>
    <x v="12"/>
    <n v="12"/>
  </r>
  <r>
    <s v="Sandicliffe"/>
    <x v="12"/>
    <n v="179"/>
  </r>
  <r>
    <s v="Zepplin"/>
    <x v="12"/>
    <n v="125"/>
  </r>
  <r>
    <s v="G&amp;M Crouch &amp; Son Ltd"/>
    <x v="13"/>
    <n v="12"/>
  </r>
  <r>
    <s v="Post Office"/>
    <x v="14"/>
    <n v="158"/>
  </r>
  <r>
    <s v="EDC Systems Ltd"/>
    <x v="15"/>
    <n v="74"/>
  </r>
  <r>
    <s v="Nationwide Windscreen Services"/>
    <x v="16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1" firstHeaderRow="1" firstDataRow="1" firstDataCol="1"/>
  <pivotFields count="3">
    <pivotField subtotalTop="0" showAll="0"/>
    <pivotField axis="axisRow" subtotalTop="0" showAll="0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t="default"/>
      </items>
    </pivotField>
    <pivotField dataField="1" subtotalTop="0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£k (Approximate) 1/4/2017-31/3/2018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tabSelected="1" workbookViewId="0">
      <selection activeCell="B39" sqref="B39"/>
    </sheetView>
  </sheetViews>
  <sheetFormatPr defaultRowHeight="15" x14ac:dyDescent="0.25"/>
  <cols>
    <col min="1" max="1" width="21.7109375" bestFit="1" customWidth="1"/>
    <col min="2" max="2" width="41.5703125" bestFit="1" customWidth="1"/>
  </cols>
  <sheetData>
    <row r="3" spans="1:2" x14ac:dyDescent="0.25">
      <c r="A3" s="4" t="s">
        <v>42</v>
      </c>
      <c r="B3" t="s">
        <v>56</v>
      </c>
    </row>
    <row r="4" spans="1:2" x14ac:dyDescent="0.25">
      <c r="A4" s="5" t="s">
        <v>34</v>
      </c>
      <c r="B4" s="6">
        <v>818</v>
      </c>
    </row>
    <row r="5" spans="1:2" x14ac:dyDescent="0.25">
      <c r="A5" s="5" t="s">
        <v>37</v>
      </c>
      <c r="B5" s="6">
        <v>255</v>
      </c>
    </row>
    <row r="6" spans="1:2" x14ac:dyDescent="0.25">
      <c r="A6" s="5" t="s">
        <v>55</v>
      </c>
      <c r="B6" s="6">
        <v>3</v>
      </c>
    </row>
    <row r="7" spans="1:2" x14ac:dyDescent="0.25">
      <c r="A7" s="5" t="s">
        <v>35</v>
      </c>
      <c r="B7" s="6">
        <v>580</v>
      </c>
    </row>
    <row r="8" spans="1:2" x14ac:dyDescent="0.25">
      <c r="A8" s="5" t="s">
        <v>51</v>
      </c>
      <c r="B8" s="6">
        <v>2</v>
      </c>
    </row>
    <row r="9" spans="1:2" x14ac:dyDescent="0.25">
      <c r="A9" s="5" t="s">
        <v>49</v>
      </c>
      <c r="B9" s="6">
        <v>24</v>
      </c>
    </row>
    <row r="10" spans="1:2" x14ac:dyDescent="0.25">
      <c r="A10" s="5" t="s">
        <v>53</v>
      </c>
      <c r="B10" s="6">
        <v>5</v>
      </c>
    </row>
    <row r="11" spans="1:2" x14ac:dyDescent="0.25">
      <c r="A11" s="5" t="s">
        <v>39</v>
      </c>
      <c r="B11" s="6">
        <v>146</v>
      </c>
    </row>
    <row r="12" spans="1:2" x14ac:dyDescent="0.25">
      <c r="A12" s="5" t="s">
        <v>46</v>
      </c>
      <c r="B12" s="6">
        <v>61</v>
      </c>
    </row>
    <row r="13" spans="1:2" x14ac:dyDescent="0.25">
      <c r="A13" s="5" t="s">
        <v>50</v>
      </c>
      <c r="B13" s="6">
        <v>19</v>
      </c>
    </row>
    <row r="14" spans="1:2" x14ac:dyDescent="0.25">
      <c r="A14" s="5" t="s">
        <v>36</v>
      </c>
      <c r="B14" s="6">
        <v>123</v>
      </c>
    </row>
    <row r="15" spans="1:2" x14ac:dyDescent="0.25">
      <c r="A15" s="5" t="s">
        <v>18</v>
      </c>
      <c r="B15" s="6">
        <v>393</v>
      </c>
    </row>
    <row r="16" spans="1:2" x14ac:dyDescent="0.25">
      <c r="A16" s="5" t="s">
        <v>40</v>
      </c>
      <c r="B16" s="6">
        <v>12</v>
      </c>
    </row>
    <row r="17" spans="1:2" x14ac:dyDescent="0.25">
      <c r="A17" s="5" t="s">
        <v>22</v>
      </c>
      <c r="B17" s="6">
        <v>158</v>
      </c>
    </row>
    <row r="18" spans="1:2" x14ac:dyDescent="0.25">
      <c r="A18" s="5" t="s">
        <v>38</v>
      </c>
      <c r="B18" s="6">
        <v>74</v>
      </c>
    </row>
    <row r="19" spans="1:2" x14ac:dyDescent="0.25">
      <c r="A19" s="5" t="s">
        <v>41</v>
      </c>
      <c r="B19" s="6">
        <v>10</v>
      </c>
    </row>
    <row r="20" spans="1:2" hidden="1" x14ac:dyDescent="0.25">
      <c r="A20" s="5" t="s">
        <v>43</v>
      </c>
      <c r="B20" s="6"/>
    </row>
    <row r="21" spans="1:2" x14ac:dyDescent="0.25">
      <c r="A21" s="5" t="s">
        <v>44</v>
      </c>
      <c r="B21" s="6">
        <v>2683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sqref="A1:C37"/>
    </sheetView>
  </sheetViews>
  <sheetFormatPr defaultRowHeight="15" x14ac:dyDescent="0.25"/>
  <cols>
    <col min="1" max="1" width="30.85546875" bestFit="1" customWidth="1"/>
    <col min="2" max="2" width="21.7109375" bestFit="1" customWidth="1"/>
    <col min="3" max="3" width="18.42578125" bestFit="1" customWidth="1"/>
  </cols>
  <sheetData>
    <row r="1" spans="1:4" ht="32.25" customHeight="1" x14ac:dyDescent="0.25">
      <c r="A1" s="2" t="s">
        <v>32</v>
      </c>
      <c r="B1" s="1" t="s">
        <v>33</v>
      </c>
      <c r="C1" s="3" t="s">
        <v>57</v>
      </c>
      <c r="D1" s="1"/>
    </row>
    <row r="3" spans="1:4" x14ac:dyDescent="0.25">
      <c r="A3" t="s">
        <v>0</v>
      </c>
      <c r="B3" t="s">
        <v>34</v>
      </c>
      <c r="C3">
        <f>818</f>
        <v>818</v>
      </c>
    </row>
    <row r="4" spans="1:4" x14ac:dyDescent="0.25">
      <c r="A4" t="s">
        <v>9</v>
      </c>
      <c r="B4" t="s">
        <v>37</v>
      </c>
      <c r="C4">
        <f>104</f>
        <v>104</v>
      </c>
    </row>
    <row r="5" spans="1:4" x14ac:dyDescent="0.25">
      <c r="A5" t="s">
        <v>7</v>
      </c>
      <c r="B5" t="s">
        <v>37</v>
      </c>
      <c r="C5">
        <f>25</f>
        <v>25</v>
      </c>
    </row>
    <row r="6" spans="1:4" x14ac:dyDescent="0.25">
      <c r="A6" t="s">
        <v>27</v>
      </c>
      <c r="B6" t="s">
        <v>37</v>
      </c>
      <c r="C6">
        <f>17</f>
        <v>17</v>
      </c>
    </row>
    <row r="7" spans="1:4" x14ac:dyDescent="0.25">
      <c r="A7" t="s">
        <v>6</v>
      </c>
      <c r="B7" t="s">
        <v>37</v>
      </c>
      <c r="C7">
        <f>30</f>
        <v>30</v>
      </c>
    </row>
    <row r="8" spans="1:4" x14ac:dyDescent="0.25">
      <c r="A8" t="s">
        <v>28</v>
      </c>
      <c r="B8" t="s">
        <v>37</v>
      </c>
      <c r="C8">
        <v>13</v>
      </c>
    </row>
    <row r="9" spans="1:4" x14ac:dyDescent="0.25">
      <c r="A9" t="s">
        <v>5</v>
      </c>
      <c r="B9" t="s">
        <v>37</v>
      </c>
      <c r="C9">
        <f>66</f>
        <v>66</v>
      </c>
    </row>
    <row r="10" spans="1:4" x14ac:dyDescent="0.25">
      <c r="A10" t="s">
        <v>54</v>
      </c>
      <c r="B10" t="s">
        <v>55</v>
      </c>
      <c r="C10">
        <v>3</v>
      </c>
    </row>
    <row r="11" spans="1:4" x14ac:dyDescent="0.25">
      <c r="A11" t="s">
        <v>1</v>
      </c>
      <c r="B11" t="s">
        <v>35</v>
      </c>
      <c r="C11">
        <f>580</f>
        <v>580</v>
      </c>
    </row>
    <row r="12" spans="1:4" x14ac:dyDescent="0.25">
      <c r="A12" t="s">
        <v>24</v>
      </c>
      <c r="B12" t="s">
        <v>51</v>
      </c>
      <c r="C12">
        <v>2</v>
      </c>
    </row>
    <row r="13" spans="1:4" x14ac:dyDescent="0.25">
      <c r="A13" t="s">
        <v>48</v>
      </c>
      <c r="B13" t="s">
        <v>49</v>
      </c>
      <c r="C13">
        <v>24</v>
      </c>
    </row>
    <row r="14" spans="1:4" x14ac:dyDescent="0.25">
      <c r="A14" t="s">
        <v>52</v>
      </c>
      <c r="B14" t="s">
        <v>53</v>
      </c>
      <c r="C14">
        <v>5</v>
      </c>
    </row>
    <row r="15" spans="1:4" x14ac:dyDescent="0.25">
      <c r="A15" t="s">
        <v>23</v>
      </c>
      <c r="B15" t="s">
        <v>39</v>
      </c>
      <c r="C15">
        <f>19</f>
        <v>19</v>
      </c>
    </row>
    <row r="16" spans="1:4" x14ac:dyDescent="0.25">
      <c r="A16" t="s">
        <v>29</v>
      </c>
      <c r="B16" t="s">
        <v>39</v>
      </c>
      <c r="C16">
        <f>11</f>
        <v>11</v>
      </c>
    </row>
    <row r="17" spans="1:3" x14ac:dyDescent="0.25">
      <c r="A17" t="s">
        <v>25</v>
      </c>
      <c r="B17" t="s">
        <v>39</v>
      </c>
      <c r="C17">
        <f>10</f>
        <v>10</v>
      </c>
    </row>
    <row r="18" spans="1:3" x14ac:dyDescent="0.25">
      <c r="A18" t="s">
        <v>14</v>
      </c>
      <c r="B18" t="s">
        <v>39</v>
      </c>
      <c r="C18">
        <f>15</f>
        <v>15</v>
      </c>
    </row>
    <row r="19" spans="1:3" x14ac:dyDescent="0.25">
      <c r="A19" t="s">
        <v>19</v>
      </c>
      <c r="B19" t="s">
        <v>39</v>
      </c>
      <c r="C19">
        <v>13</v>
      </c>
    </row>
    <row r="20" spans="1:3" x14ac:dyDescent="0.25">
      <c r="A20" t="s">
        <v>11</v>
      </c>
      <c r="B20" t="s">
        <v>39</v>
      </c>
      <c r="C20">
        <f>36</f>
        <v>36</v>
      </c>
    </row>
    <row r="21" spans="1:3" x14ac:dyDescent="0.25">
      <c r="A21" t="s">
        <v>20</v>
      </c>
      <c r="B21" t="s">
        <v>39</v>
      </c>
      <c r="C21">
        <v>9</v>
      </c>
    </row>
    <row r="22" spans="1:3" x14ac:dyDescent="0.25">
      <c r="A22" t="s">
        <v>8</v>
      </c>
      <c r="B22" t="s">
        <v>39</v>
      </c>
      <c r="C22">
        <v>33</v>
      </c>
    </row>
    <row r="23" spans="1:3" x14ac:dyDescent="0.25">
      <c r="A23" t="s">
        <v>45</v>
      </c>
      <c r="B23" t="s">
        <v>46</v>
      </c>
      <c r="C23">
        <v>57</v>
      </c>
    </row>
    <row r="24" spans="1:3" x14ac:dyDescent="0.25">
      <c r="A24" t="s">
        <v>47</v>
      </c>
      <c r="B24" t="s">
        <v>46</v>
      </c>
      <c r="C24">
        <v>4</v>
      </c>
    </row>
    <row r="25" spans="1:3" x14ac:dyDescent="0.25">
      <c r="A25" t="s">
        <v>21</v>
      </c>
      <c r="B25" t="s">
        <v>50</v>
      </c>
      <c r="C25">
        <v>19</v>
      </c>
    </row>
    <row r="26" spans="1:3" x14ac:dyDescent="0.25">
      <c r="A26" t="s">
        <v>2</v>
      </c>
      <c r="B26" t="s">
        <v>36</v>
      </c>
      <c r="C26">
        <f>123</f>
        <v>123</v>
      </c>
    </row>
    <row r="27" spans="1:3" x14ac:dyDescent="0.25">
      <c r="A27" t="s">
        <v>12</v>
      </c>
      <c r="B27" t="s">
        <v>18</v>
      </c>
      <c r="C27">
        <f>17</f>
        <v>17</v>
      </c>
    </row>
    <row r="28" spans="1:3" x14ac:dyDescent="0.25">
      <c r="A28" t="s">
        <v>30</v>
      </c>
      <c r="B28" t="s">
        <v>18</v>
      </c>
      <c r="C28">
        <f>11</f>
        <v>11</v>
      </c>
    </row>
    <row r="29" spans="1:3" x14ac:dyDescent="0.25">
      <c r="A29" t="s">
        <v>15</v>
      </c>
      <c r="B29" t="s">
        <v>18</v>
      </c>
      <c r="C29">
        <f>24</f>
        <v>24</v>
      </c>
    </row>
    <row r="30" spans="1:3" x14ac:dyDescent="0.25">
      <c r="A30" t="s">
        <v>13</v>
      </c>
      <c r="B30" t="s">
        <v>18</v>
      </c>
      <c r="C30">
        <f>25</f>
        <v>25</v>
      </c>
    </row>
    <row r="31" spans="1:3" x14ac:dyDescent="0.25">
      <c r="A31" t="s">
        <v>26</v>
      </c>
      <c r="B31" t="s">
        <v>18</v>
      </c>
      <c r="C31">
        <f>12</f>
        <v>12</v>
      </c>
    </row>
    <row r="32" spans="1:3" x14ac:dyDescent="0.25">
      <c r="A32" t="s">
        <v>3</v>
      </c>
      <c r="B32" t="s">
        <v>18</v>
      </c>
      <c r="C32">
        <f>179</f>
        <v>179</v>
      </c>
    </row>
    <row r="33" spans="1:3" x14ac:dyDescent="0.25">
      <c r="A33" t="s">
        <v>10</v>
      </c>
      <c r="B33" t="s">
        <v>18</v>
      </c>
      <c r="C33">
        <f>125</f>
        <v>125</v>
      </c>
    </row>
    <row r="34" spans="1:3" x14ac:dyDescent="0.25">
      <c r="A34" t="s">
        <v>17</v>
      </c>
      <c r="B34" t="s">
        <v>40</v>
      </c>
      <c r="C34">
        <f>12</f>
        <v>12</v>
      </c>
    </row>
    <row r="35" spans="1:3" x14ac:dyDescent="0.25">
      <c r="A35" t="s">
        <v>4</v>
      </c>
      <c r="B35" t="s">
        <v>22</v>
      </c>
      <c r="C35">
        <v>158</v>
      </c>
    </row>
    <row r="36" spans="1:3" x14ac:dyDescent="0.25">
      <c r="A36" t="s">
        <v>31</v>
      </c>
      <c r="B36" t="s">
        <v>38</v>
      </c>
      <c r="C36">
        <f>74</f>
        <v>74</v>
      </c>
    </row>
    <row r="37" spans="1:3" x14ac:dyDescent="0.25">
      <c r="A37" t="s">
        <v>16</v>
      </c>
      <c r="B37" t="s">
        <v>41</v>
      </c>
      <c r="C37">
        <f>10</f>
        <v>10</v>
      </c>
    </row>
  </sheetData>
  <sortState ref="A3:C37">
    <sortCondition ref="B3:B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Summary</vt:lpstr>
      <vt:lpstr>Supplier Spend List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Bates</dc:creator>
  <cp:lastModifiedBy>Tracy Loach</cp:lastModifiedBy>
  <dcterms:created xsi:type="dcterms:W3CDTF">2018-04-13T13:15:41Z</dcterms:created>
  <dcterms:modified xsi:type="dcterms:W3CDTF">2018-04-18T11:03:20Z</dcterms:modified>
</cp:coreProperties>
</file>