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1600" windowHeight="10425"/>
  </bookViews>
  <sheets>
    <sheet name="Introduction" sheetId="1" r:id="rId1"/>
    <sheet name="AuthorityDetails" sheetId="6" r:id="rId2"/>
    <sheet name="DatesOfChanges" sheetId="3" r:id="rId3"/>
    <sheet name="Change1" sheetId="9" r:id="rId4"/>
    <sheet name="Change2" sheetId="12" r:id="rId5"/>
    <sheet name="Change3" sheetId="13" r:id="rId6"/>
  </sheets>
  <calcPr calcId="145621"/>
</workbook>
</file>

<file path=xl/calcChain.xml><?xml version="1.0" encoding="utf-8"?>
<calcChain xmlns="http://schemas.openxmlformats.org/spreadsheetml/2006/main">
  <c r="D62" i="13" l="1"/>
  <c r="B18" i="1" s="1"/>
  <c r="C21" i="13"/>
  <c r="C16" i="13"/>
  <c r="C13" i="13"/>
  <c r="D5" i="13"/>
  <c r="C4" i="13"/>
  <c r="D62" i="12"/>
  <c r="B17" i="1" s="1"/>
  <c r="C21" i="12"/>
  <c r="C16" i="12"/>
  <c r="C13" i="12"/>
  <c r="D5" i="12"/>
  <c r="C31" i="12" s="1"/>
  <c r="D62" i="9"/>
  <c r="B16" i="1" s="1"/>
  <c r="C21" i="9"/>
  <c r="C16" i="9"/>
  <c r="C13" i="9"/>
  <c r="D5" i="9"/>
  <c r="D4" i="9" s="1"/>
  <c r="B15" i="1"/>
  <c r="E35" i="3"/>
  <c r="E34" i="3"/>
  <c r="E33" i="3"/>
  <c r="E32" i="3"/>
  <c r="E31" i="3"/>
  <c r="E30" i="3"/>
  <c r="E29" i="3"/>
  <c r="E28" i="3"/>
  <c r="E27" i="3"/>
  <c r="E26" i="3"/>
  <c r="E25" i="3"/>
  <c r="E24" i="3"/>
  <c r="E23" i="3"/>
  <c r="E22" i="3"/>
  <c r="E21" i="3"/>
  <c r="E20" i="3"/>
  <c r="E19" i="3"/>
  <c r="E18" i="3"/>
  <c r="E17" i="3"/>
  <c r="C8" i="6"/>
  <c r="B14" i="1"/>
  <c r="E16" i="3"/>
  <c r="C5" i="6"/>
  <c r="D4" i="13"/>
  <c r="C31" i="13"/>
  <c r="D4" i="12"/>
  <c r="C4" i="12" l="1"/>
  <c r="C4" i="9"/>
  <c r="C31" i="9"/>
</calcChain>
</file>

<file path=xl/sharedStrings.xml><?xml version="1.0" encoding="utf-8"?>
<sst xmlns="http://schemas.openxmlformats.org/spreadsheetml/2006/main" count="323" uniqueCount="103">
  <si>
    <t>The Housing Act 1996 required every local housing authority to have an allocation scheme for allocating housing. This requirement has been retained in subsequent legislation (Housing Act 2002 and Localism Act 2011), although the discretion that authorities have had in determining the contents of their schemes has varied over time.</t>
  </si>
  <si>
    <t>Please enter the name of the local authority you are responding on behalf of:</t>
  </si>
  <si>
    <t>Please provide a list of all dates on which changes to the authority’s allocations scheme have been made.</t>
  </si>
  <si>
    <t>For each instance on which the allocations scheme was changed, please state the date on which the change came into effect.</t>
  </si>
  <si>
    <t>Please provide the dates in order, with the most recent change first.</t>
  </si>
  <si>
    <t>Provide the dates in the format DD/MM/YYYY.</t>
  </si>
  <si>
    <t>Most recent change</t>
  </si>
  <si>
    <t>Second most recent change</t>
  </si>
  <si>
    <t>Third most recent change</t>
  </si>
  <si>
    <t>And so on…</t>
  </si>
  <si>
    <t>Dates of changes</t>
  </si>
  <si>
    <t>Comments / additional information (optional)</t>
  </si>
  <si>
    <t>INCREASED the length of residency (time) required to demonstrate a local connection</t>
  </si>
  <si>
    <t>DECREASED the length of residency (time) required to demonstrate a local connection</t>
  </si>
  <si>
    <t>Please feel free to provide any additional information (optional)</t>
  </si>
  <si>
    <t>Did this change to the allocations scheme alter the requirements for a local connection in relation to those needing to move for work?</t>
  </si>
  <si>
    <t>NO - Did not make changes to local connection rules relating to this group</t>
  </si>
  <si>
    <t>REMOVED the requirement for a local connection for those in this group (inc creating an exemption)</t>
  </si>
  <si>
    <t>INTRODUCED the requirement for a local connection for those in this group (inc removing an exemption)</t>
  </si>
  <si>
    <t>Did this change to the allocations scheme alter the requirements for a local connection in relation to current or former members of the armed forces and their families?</t>
  </si>
  <si>
    <t>Changes to priority / preference</t>
  </si>
  <si>
    <t>People with a local connection</t>
  </si>
  <si>
    <t>Members / former members of the armed forces and their families</t>
  </si>
  <si>
    <t>People with a need to move for work</t>
  </si>
  <si>
    <t>People who are homeless (within the meaning of Part 7 of the Housing Act 1996)</t>
  </si>
  <si>
    <t>People who are owed a duty by any local housing authority under section 190(2), 193(2) or 195(2) (or under section 65(2) or 68(2) of the Housing Act 1985) or who are occupying accommodation secured by any such authority under section 192(3)</t>
  </si>
  <si>
    <t>People occupying insanitary or overcrowded housing or otherwise living in unsatisfactory housing conditions</t>
  </si>
  <si>
    <t>People who need to move on medical or welfare grounds (including any grounds related to disability)</t>
  </si>
  <si>
    <t>People who need to move to a particular locality in the district of the authority, where failure to meet that need would cause hardship (to themselves or to others)</t>
  </si>
  <si>
    <t>People able to demonstrate a history of good behaviour</t>
  </si>
  <si>
    <t>People with a history of poor behaviour affecting their suitability to be tenants</t>
  </si>
  <si>
    <t>People with existing financial resources</t>
  </si>
  <si>
    <t>People who undertake voluntary / community work</t>
  </si>
  <si>
    <t>People who are in paid employment</t>
  </si>
  <si>
    <t>UK nationals</t>
  </si>
  <si>
    <t>Nationals of other EU member states</t>
  </si>
  <si>
    <t>Those from outside the EU</t>
  </si>
  <si>
    <t>NONE - Did not alter handling of this group</t>
  </si>
  <si>
    <t>INCREASED priority for this group</t>
  </si>
  <si>
    <t>DECREASED priority for this group</t>
  </si>
  <si>
    <t>ALTERED handling of this group but did not substantively alter priority</t>
  </si>
  <si>
    <t>Other (please specify)</t>
  </si>
  <si>
    <t>In case we have any queries regarding your responses, it would be helpful if you could provide contact details for the person completing this survey:</t>
  </si>
  <si>
    <t>We have provided space for the dates of up to 20 changes to the scheme to be recorded.</t>
  </si>
  <si>
    <t>Only use as many boxes as you need to record the various changes to the scheme over time. Leave the rest blank.</t>
  </si>
  <si>
    <t>Option sets</t>
  </si>
  <si>
    <t>(This should be the most recent change.)</t>
  </si>
  <si>
    <t>Date of change:</t>
  </si>
  <si>
    <t>Progress</t>
  </si>
  <si>
    <t>Introduction</t>
  </si>
  <si>
    <t>Count of questions unanswered:</t>
  </si>
  <si>
    <t>NO - Did not change time criteria for a local connection</t>
  </si>
  <si>
    <t>YES - Scheme contains a local connection requirement</t>
  </si>
  <si>
    <t>NO - Scheme does not contain a local connection requirement</t>
  </si>
  <si>
    <t>NEW - Introduced as a new requirement that did not exist in the previous version of the scheme</t>
  </si>
  <si>
    <t>RETAINED - Requirement existed in previous version of the scheme</t>
  </si>
  <si>
    <t>a</t>
  </si>
  <si>
    <t>b</t>
  </si>
  <si>
    <t>c</t>
  </si>
  <si>
    <t>d</t>
  </si>
  <si>
    <t>e</t>
  </si>
  <si>
    <t>f</t>
  </si>
  <si>
    <t>g</t>
  </si>
  <si>
    <t>h</t>
  </si>
  <si>
    <t>i</t>
  </si>
  <si>
    <t>j</t>
  </si>
  <si>
    <t>k</t>
  </si>
  <si>
    <t>l</t>
  </si>
  <si>
    <t>m</t>
  </si>
  <si>
    <t>n</t>
  </si>
  <si>
    <t>o</t>
  </si>
  <si>
    <t>p</t>
  </si>
  <si>
    <t>You should only answer Q4 if there is a local connection requirement (as answered in Q1).</t>
  </si>
  <si>
    <r>
      <t xml:space="preserve">You should answer </t>
    </r>
    <r>
      <rPr>
        <b/>
        <sz val="11"/>
        <color indexed="8"/>
        <rFont val="Calibri"/>
        <family val="2"/>
      </rPr>
      <t>either</t>
    </r>
    <r>
      <rPr>
        <sz val="11"/>
        <color theme="1"/>
        <rFont val="Calibri"/>
        <family val="2"/>
        <scheme val="minor"/>
      </rPr>
      <t xml:space="preserve"> Q2 or Q3 as appropriate, depending on whether there is a local connection requirement (as answered in Q1).</t>
    </r>
  </si>
  <si>
    <t>Considering the general requirements of the scheme (i.e., ignoring any special cases or exemptions) does the allocations scheme that came into force on this date contain a requirement for applicants to demonstrate a local connection?</t>
  </si>
  <si>
    <t>Was the local connection requirement newly introduced in this version of the scheme or was it retained from the previous version?</t>
  </si>
  <si>
    <t>Considering the general requirements of the scheme (i.e., ignoring any special cases or exemptions) did this change to the allocations scheme alter the time criteria regarding what constitutes a local connection?</t>
  </si>
  <si>
    <t>REMOVED - The previous version of the scheme had a local connection requirement that this version removed</t>
  </si>
  <si>
    <t>Did this version of the scheme remove an existing requirement for applicants to demonstrate a local connection, or was it also absent in the previous version?</t>
  </si>
  <si>
    <t>UNCHANGED - Requirement did not exist in previous version of the scheme and was not added by this version</t>
  </si>
  <si>
    <t>(This should be the second most recent change.)</t>
  </si>
  <si>
    <t>(This should be the third most recent change.)</t>
  </si>
  <si>
    <t>Now, please complete the DatesOfChanges sheet.</t>
  </si>
  <si>
    <t>Details of local authority</t>
  </si>
  <si>
    <t>Now, please complete the Change1 sheet.</t>
  </si>
  <si>
    <t>Details of most recent change</t>
  </si>
  <si>
    <t>Now, please complete the Change2 sheet.</t>
  </si>
  <si>
    <t>Now, please complete the Change3 sheet.</t>
  </si>
  <si>
    <t>Details of second most recent change</t>
  </si>
  <si>
    <t>Details of third most recent change</t>
  </si>
  <si>
    <t>Dates of changes to allocations scheme</t>
  </si>
  <si>
    <t>On each sheet, you should be able to record most of the information using the yellow boxes alone. If you would like to provide additional commentary, please provide it in the orange boxes.</t>
  </si>
  <si>
    <t>The DateOfChanges sheet requests that the dates be provided in order (most recent first).</t>
  </si>
  <si>
    <t>On each of the 'change' sheets (Change1, Change2 and Change3), each of the yellow boxes has its valid answers defined as a set of options. You should select the relevant answer from the drop-down list.</t>
  </si>
  <si>
    <t>If you have any queries, please contact:</t>
  </si>
  <si>
    <t>Leicester City Council</t>
  </si>
  <si>
    <t>The local connection requirement was strengthened</t>
  </si>
  <si>
    <t>The requirement for local connection was removed for social tenants who needed to move for work related reasons</t>
  </si>
  <si>
    <t>The local connection requirement had already been removed for this group from an earlier change to the policy</t>
  </si>
  <si>
    <t>Increased priority for non social tenants whose homes are leased to the authority and have been given notice to leave. This was regarded as a minor change to the policy.</t>
  </si>
  <si>
    <t>People who had sufficient financial resources were excluded from joining the Housing Register. The changes were considered to be major changes to the policy and as such a full consultation was undertaken.</t>
  </si>
  <si>
    <t>Increased priority for non social tenants whose homes are managed by the authority and wished to move due to under occupation. This was regarded as a minor change to the policy.</t>
  </si>
  <si>
    <t>We are seeking to understand how your authority has used its powers to vary its allocations scheme over time. We would be grateful if you could answer some questions to provide information on how your allocations scheme has changed over time.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</si>
</sst>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indexed="8"/>
      <name val="Calibri"/>
      <family val="2"/>
    </font>
    <font>
      <b/>
      <sz val="11"/>
      <color theme="1"/>
      <name val="Calibri"/>
      <family val="2"/>
      <scheme val="minor"/>
    </font>
    <font>
      <i/>
      <sz val="11"/>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24">
    <xf numFmtId="0" fontId="0" fillId="0" borderId="0" xfId="0"/>
    <xf numFmtId="0" fontId="0" fillId="0" borderId="0" xfId="0" applyAlignment="1">
      <alignment wrapText="1"/>
    </xf>
    <xf numFmtId="0" fontId="0" fillId="0" borderId="0" xfId="0" applyAlignment="1">
      <alignment vertical="center" wrapText="1"/>
    </xf>
    <xf numFmtId="0" fontId="0" fillId="2" borderId="0" xfId="0" applyFill="1" applyAlignment="1">
      <alignment vertical="center" wrapText="1"/>
    </xf>
    <xf numFmtId="0" fontId="0" fillId="2" borderId="0" xfId="0" applyFill="1"/>
    <xf numFmtId="14" fontId="0" fillId="2" borderId="0" xfId="0" applyNumberFormat="1" applyFill="1"/>
    <xf numFmtId="0" fontId="0" fillId="0" borderId="0" xfId="0" applyAlignment="1">
      <alignment horizontal="right" vertical="center"/>
    </xf>
    <xf numFmtId="0" fontId="2" fillId="0" borderId="0" xfId="0" applyFont="1"/>
    <xf numFmtId="0" fontId="2" fillId="0" borderId="0" xfId="0" applyFont="1" applyAlignment="1">
      <alignment vertical="center" wrapText="1"/>
    </xf>
    <xf numFmtId="0" fontId="0" fillId="0" borderId="0" xfId="0" applyFont="1" applyAlignment="1">
      <alignment vertical="center" wrapText="1"/>
    </xf>
    <xf numFmtId="0" fontId="0" fillId="0" borderId="0" xfId="0" applyAlignment="1">
      <alignment horizontal="right" vertical="center" wrapText="1"/>
    </xf>
    <xf numFmtId="0" fontId="0" fillId="0" borderId="0" xfId="0" applyFont="1"/>
    <xf numFmtId="0" fontId="0" fillId="3" borderId="0" xfId="0" applyFill="1" applyAlignment="1">
      <alignment vertical="center" wrapText="1"/>
    </xf>
    <xf numFmtId="0" fontId="3" fillId="0" borderId="0" xfId="0" applyFont="1" applyAlignment="1">
      <alignment horizontal="right" vertical="center"/>
    </xf>
    <xf numFmtId="0" fontId="0" fillId="0" borderId="0" xfId="0"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0" fillId="3" borderId="0" xfId="0" applyFill="1" applyAlignment="1">
      <alignment horizontal="right" vertical="center" wrapText="1"/>
    </xf>
    <xf numFmtId="0" fontId="0" fillId="0" borderId="0" xfId="0" applyFill="1" applyAlignment="1">
      <alignment vertical="center" wrapText="1"/>
    </xf>
    <xf numFmtId="0" fontId="4" fillId="0" borderId="0" xfId="0" applyFont="1" applyFill="1" applyAlignment="1">
      <alignment vertical="center"/>
    </xf>
    <xf numFmtId="0" fontId="4" fillId="0" borderId="0" xfId="0" applyFont="1" applyAlignment="1">
      <alignment vertical="center"/>
    </xf>
    <xf numFmtId="0" fontId="4" fillId="0" borderId="0" xfId="0" applyFont="1"/>
    <xf numFmtId="0" fontId="0" fillId="3" borderId="0" xfId="0"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6"/>
  <sheetViews>
    <sheetView showGridLines="0" tabSelected="1" workbookViewId="0">
      <selection activeCell="B2" sqref="B2"/>
    </sheetView>
  </sheetViews>
  <sheetFormatPr defaultColWidth="0" defaultRowHeight="15" zeroHeight="1" x14ac:dyDescent="0.25"/>
  <cols>
    <col min="1" max="1" width="3.85546875" customWidth="1"/>
    <col min="2" max="2" width="101.28515625" customWidth="1"/>
    <col min="3" max="3" width="3.5703125" customWidth="1"/>
  </cols>
  <sheetData>
    <row r="1" spans="2:2" x14ac:dyDescent="0.25"/>
    <row r="2" spans="2:2" ht="26.25" x14ac:dyDescent="0.4">
      <c r="B2" s="22" t="s">
        <v>49</v>
      </c>
    </row>
    <row r="3" spans="2:2" ht="17.850000000000001" customHeight="1" x14ac:dyDescent="0.4">
      <c r="B3" s="22"/>
    </row>
    <row r="4" spans="2:2" ht="60" x14ac:dyDescent="0.25">
      <c r="B4" s="2" t="s">
        <v>0</v>
      </c>
    </row>
    <row r="5" spans="2:2" ht="45" x14ac:dyDescent="0.25">
      <c r="B5" s="2" t="s">
        <v>102</v>
      </c>
    </row>
    <row r="6" spans="2:2" x14ac:dyDescent="0.25">
      <c r="B6" s="2"/>
    </row>
    <row r="7" spans="2:2" ht="30" x14ac:dyDescent="0.25">
      <c r="B7" s="2" t="s">
        <v>91</v>
      </c>
    </row>
    <row r="8" spans="2:2" x14ac:dyDescent="0.25">
      <c r="B8" s="2" t="s">
        <v>92</v>
      </c>
    </row>
    <row r="9" spans="2:2" ht="30" x14ac:dyDescent="0.25">
      <c r="B9" s="2" t="s">
        <v>93</v>
      </c>
    </row>
    <row r="10" spans="2:2" x14ac:dyDescent="0.25">
      <c r="B10" s="2"/>
    </row>
    <row r="11" spans="2:2" x14ac:dyDescent="0.25">
      <c r="B11" s="2" t="s">
        <v>94</v>
      </c>
    </row>
    <row r="12" spans="2:2" x14ac:dyDescent="0.25">
      <c r="B12" s="2"/>
    </row>
    <row r="13" spans="2:2" x14ac:dyDescent="0.25">
      <c r="B13" s="8" t="s">
        <v>48</v>
      </c>
    </row>
    <row r="14" spans="2:2" x14ac:dyDescent="0.25">
      <c r="B14" s="9" t="str">
        <f>IF(AuthorityDetails!B5="","Incomplete - authority name not entered on AuthorityDetails sheet yet.", "Information has been entered on the AuthorityDetails sheet")</f>
        <v>Information has been entered on the AuthorityDetails sheet</v>
      </c>
    </row>
    <row r="15" spans="2:2" x14ac:dyDescent="0.25">
      <c r="B15" s="9" t="str">
        <f>IF(DatesOfChanges!D16="","Incomplete - no dates specified on DatesOfChanges sheet yet.",IF(DatesOfChanges!D18="","Fewer than 3 dates specified on DatesOfChanges sheet - check whether complete.","Three or more dates provided on DatesOfChanges sheet."))</f>
        <v>Three or more dates provided on DatesOfChanges sheet.</v>
      </c>
    </row>
    <row r="16" spans="2:2" x14ac:dyDescent="0.25">
      <c r="B16" s="9" t="str">
        <f>IF(Change1!D62=0,"All questions answered on Change1",CONCATENATE("Incomplete - ",Change1!D62," questions unanswered on Change1 sheet."))</f>
        <v>All questions answered on Change1</v>
      </c>
    </row>
    <row r="17" spans="2:2" x14ac:dyDescent="0.25">
      <c r="B17" s="9" t="str">
        <f>IF(Change2!D62=0,"All questions answered on Change2",CONCATENATE("Incomplete - ",Change2!D62," questions unanswered on Change2 sheet."))</f>
        <v>All questions answered on Change2</v>
      </c>
    </row>
    <row r="18" spans="2:2" x14ac:dyDescent="0.25">
      <c r="B18" s="9" t="str">
        <f>IF(Change3!D62=0,"All questions answered on Change3",CONCATENATE("Incomplete - ",Change3!D62," questions unanswered on Change3 sheet."))</f>
        <v>All questions answered on Change3</v>
      </c>
    </row>
    <row r="19" spans="2:2" x14ac:dyDescent="0.25">
      <c r="B19" s="11"/>
    </row>
    <row r="20" spans="2:2" hidden="1" x14ac:dyDescent="0.25"/>
    <row r="21" spans="2:2" hidden="1" x14ac:dyDescent="0.25"/>
    <row r="22" spans="2:2" hidden="1" x14ac:dyDescent="0.25"/>
    <row r="23" spans="2:2" hidden="1" x14ac:dyDescent="0.25"/>
    <row r="24" spans="2:2" hidden="1" x14ac:dyDescent="0.25"/>
    <row r="25" spans="2:2" hidden="1" x14ac:dyDescent="0.25"/>
    <row r="26" spans="2:2" hidden="1" x14ac:dyDescent="0.25"/>
    <row r="27" spans="2:2" hidden="1" x14ac:dyDescent="0.25"/>
    <row r="28" spans="2:2" hidden="1" x14ac:dyDescent="0.25"/>
    <row r="29" spans="2:2" hidden="1" x14ac:dyDescent="0.25"/>
    <row r="30" spans="2:2" hidden="1" x14ac:dyDescent="0.25"/>
    <row r="31" spans="2:2" hidden="1" x14ac:dyDescent="0.25"/>
    <row r="32" spans="2: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x14ac:dyDescent="0.25"/>
    <row r="45" x14ac:dyDescent="0.25"/>
    <row r="46"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election activeCell="B5" sqref="B5"/>
    </sheetView>
  </sheetViews>
  <sheetFormatPr defaultColWidth="0" defaultRowHeight="15" customHeight="1" zeroHeight="1" x14ac:dyDescent="0.25"/>
  <cols>
    <col min="1" max="1" width="3.85546875" customWidth="1"/>
    <col min="2" max="2" width="64.42578125" customWidth="1"/>
    <col min="3" max="3" width="50.85546875" customWidth="1"/>
    <col min="4" max="4" width="3.5703125" customWidth="1"/>
    <col min="5" max="16384" width="9" hidden="1"/>
  </cols>
  <sheetData>
    <row r="1" spans="2:3" ht="15" customHeight="1" x14ac:dyDescent="0.25"/>
    <row r="2" spans="2:3" ht="26.25" x14ac:dyDescent="0.25">
      <c r="B2" s="20" t="s">
        <v>83</v>
      </c>
    </row>
    <row r="3" spans="2:3" x14ac:dyDescent="0.25"/>
    <row r="4" spans="2:3" ht="30" x14ac:dyDescent="0.25">
      <c r="B4" s="2" t="s">
        <v>1</v>
      </c>
      <c r="C4" s="2"/>
    </row>
    <row r="5" spans="2:3" x14ac:dyDescent="0.25">
      <c r="B5" s="3" t="s">
        <v>95</v>
      </c>
      <c r="C5" s="2" t="str">
        <f>IF(B5="", "Please complete the yellow box", "Thanks")</f>
        <v>Thanks</v>
      </c>
    </row>
    <row r="6" spans="2:3" x14ac:dyDescent="0.25"/>
    <row r="7" spans="2:3" ht="45" x14ac:dyDescent="0.25">
      <c r="B7" s="2" t="s">
        <v>42</v>
      </c>
      <c r="C7" s="2"/>
    </row>
    <row r="8" spans="2:3" ht="30" x14ac:dyDescent="0.25">
      <c r="B8" s="12"/>
      <c r="C8" s="2" t="str">
        <f>IF(B8="", "It would be helpful if you could complete the orange box", "Thanks")</f>
        <v>It would be helpful if you could complete the orange box</v>
      </c>
    </row>
    <row r="9" spans="2:3" x14ac:dyDescent="0.25">
      <c r="B9" s="19"/>
      <c r="C9" s="2"/>
    </row>
    <row r="10" spans="2:3" ht="26.25" x14ac:dyDescent="0.25">
      <c r="B10" s="20" t="s">
        <v>82</v>
      </c>
      <c r="C10" s="2"/>
    </row>
    <row r="11" spans="2:3" x14ac:dyDescent="0.25"/>
    <row r="12" spans="2:3" ht="15" hidden="1" customHeight="1" x14ac:dyDescent="0.25"/>
    <row r="13" spans="2:3" ht="15" hidden="1" customHeight="1" x14ac:dyDescent="0.25"/>
    <row r="14" spans="2:3" ht="15" hidden="1" customHeight="1" x14ac:dyDescent="0.25"/>
    <row r="15" spans="2:3" ht="15" hidden="1" customHeight="1" x14ac:dyDescent="0.25"/>
    <row r="16" spans="2:3"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showGridLines="0" workbookViewId="0">
      <selection activeCell="E37" sqref="E37"/>
    </sheetView>
  </sheetViews>
  <sheetFormatPr defaultColWidth="0" defaultRowHeight="15" zeroHeight="1" x14ac:dyDescent="0.25"/>
  <cols>
    <col min="1" max="1" width="3.140625" customWidth="1"/>
    <col min="2" max="2" width="3" bestFit="1" customWidth="1"/>
    <col min="3" max="3" width="27.5703125" customWidth="1"/>
    <col min="4" max="4" width="25.28515625" customWidth="1"/>
    <col min="5" max="5" width="88.28515625" customWidth="1"/>
    <col min="6" max="6" width="3.28515625" customWidth="1"/>
  </cols>
  <sheetData>
    <row r="1" spans="2:5" x14ac:dyDescent="0.25"/>
    <row r="2" spans="2:5" ht="26.25" x14ac:dyDescent="0.4">
      <c r="C2" s="22" t="s">
        <v>90</v>
      </c>
    </row>
    <row r="3" spans="2:5" x14ac:dyDescent="0.25"/>
    <row r="4" spans="2:5" x14ac:dyDescent="0.25">
      <c r="C4" s="7" t="s">
        <v>2</v>
      </c>
    </row>
    <row r="5" spans="2:5" x14ac:dyDescent="0.25"/>
    <row r="6" spans="2:5" x14ac:dyDescent="0.25">
      <c r="C6" t="s">
        <v>3</v>
      </c>
    </row>
    <row r="7" spans="2:5" x14ac:dyDescent="0.25">
      <c r="C7" t="s">
        <v>4</v>
      </c>
    </row>
    <row r="8" spans="2:5" x14ac:dyDescent="0.25"/>
    <row r="9" spans="2:5" x14ac:dyDescent="0.25">
      <c r="C9" t="s">
        <v>5</v>
      </c>
    </row>
    <row r="10" spans="2:5" x14ac:dyDescent="0.25"/>
    <row r="11" spans="2:5" x14ac:dyDescent="0.25">
      <c r="C11" t="s">
        <v>43</v>
      </c>
    </row>
    <row r="12" spans="2:5" x14ac:dyDescent="0.25">
      <c r="C12" t="s">
        <v>44</v>
      </c>
    </row>
    <row r="13" spans="2:5" x14ac:dyDescent="0.25"/>
    <row r="14" spans="2:5" x14ac:dyDescent="0.25"/>
    <row r="15" spans="2:5" x14ac:dyDescent="0.25">
      <c r="D15" t="s">
        <v>10</v>
      </c>
    </row>
    <row r="16" spans="2:5" x14ac:dyDescent="0.25">
      <c r="B16">
        <v>1</v>
      </c>
      <c r="C16" t="s">
        <v>6</v>
      </c>
      <c r="D16" s="5">
        <v>42226</v>
      </c>
      <c r="E16" t="str">
        <f>IF(D16="","Please enter the date the current allocations scheme came into force.",IF(D16&lt;DATEVALUE("01/01/1996"),"Date provided is earlier than 1996 - are you sure you meant that?",IF(D16&gt;DATEVALUE("1/9/2015"),"Date in future - only use for changes that have been approved but not yet come into force.","Looks OK")))</f>
        <v>Looks OK</v>
      </c>
    </row>
    <row r="17" spans="2:5" x14ac:dyDescent="0.25">
      <c r="B17">
        <v>2</v>
      </c>
      <c r="C17" t="s">
        <v>7</v>
      </c>
      <c r="D17" s="5">
        <v>42136</v>
      </c>
      <c r="E17" t="str">
        <f>IF(D17="",IF(D16="","",CONCATENATE("Was the scheme adopted on ",TEXT(D16,"dd/mm/yyyy")," the first adopted? If not, please continue filling in dates.")),IF(D17&lt;DATEVALUE("1/1/1996"),"Date provided is earlier than 1996 - are you sure you meant that?",IF(D17&gt;DATEVALUE("1/9/2015"),"Date in future - only use for changes that have been approved but not yet come into force.",IF(D17&gt;D16,"Please enter dates in order, newest first.","Looks OK"))))</f>
        <v>Looks OK</v>
      </c>
    </row>
    <row r="18" spans="2:5" x14ac:dyDescent="0.25">
      <c r="B18">
        <v>3</v>
      </c>
      <c r="C18" t="s">
        <v>8</v>
      </c>
      <c r="D18" s="5">
        <v>41789</v>
      </c>
      <c r="E18" t="str">
        <f t="shared" ref="E18:E35" si="0">IF(D18="",IF(D17="","",CONCATENATE("Was the scheme adopted on ",TEXT(D17,"dd/mm/yyyy")," the first adopted? If not, please continue filling in dates.")),IF(D18&lt;DATEVALUE("1/1/1996"),"Date provided is earlier than 1996 - are you sure you meant that?",IF(D18&gt;DATEVALUE("1/9/2015"),"Date in future - only use for changes that have been approved but not yet come into force.",IF(D18&gt;D17,"Please enter dates in order, newest first.","Looks OK"))))</f>
        <v>Looks OK</v>
      </c>
    </row>
    <row r="19" spans="2:5" x14ac:dyDescent="0.25">
      <c r="B19">
        <v>4</v>
      </c>
      <c r="C19" t="s">
        <v>9</v>
      </c>
      <c r="D19" s="5">
        <v>41760</v>
      </c>
      <c r="E19" t="str">
        <f t="shared" si="0"/>
        <v>Looks OK</v>
      </c>
    </row>
    <row r="20" spans="2:5" x14ac:dyDescent="0.25">
      <c r="B20">
        <v>5</v>
      </c>
      <c r="D20" s="5">
        <v>41730</v>
      </c>
      <c r="E20" t="str">
        <f t="shared" si="0"/>
        <v>Looks OK</v>
      </c>
    </row>
    <row r="21" spans="2:5" x14ac:dyDescent="0.25">
      <c r="B21">
        <v>6</v>
      </c>
      <c r="D21" s="5">
        <v>41709</v>
      </c>
      <c r="E21" t="str">
        <f t="shared" si="0"/>
        <v>Looks OK</v>
      </c>
    </row>
    <row r="22" spans="2:5" x14ac:dyDescent="0.25">
      <c r="B22">
        <v>7</v>
      </c>
      <c r="D22" s="5">
        <v>41603</v>
      </c>
      <c r="E22" t="str">
        <f t="shared" si="0"/>
        <v>Looks OK</v>
      </c>
    </row>
    <row r="23" spans="2:5" x14ac:dyDescent="0.25">
      <c r="B23">
        <v>8</v>
      </c>
      <c r="D23" s="5">
        <v>41548</v>
      </c>
      <c r="E23" t="str">
        <f t="shared" si="0"/>
        <v>Looks OK</v>
      </c>
    </row>
    <row r="24" spans="2:5" x14ac:dyDescent="0.25">
      <c r="B24">
        <v>9</v>
      </c>
      <c r="D24" s="5">
        <v>41423</v>
      </c>
      <c r="E24" t="str">
        <f t="shared" si="0"/>
        <v>Looks OK</v>
      </c>
    </row>
    <row r="25" spans="2:5" x14ac:dyDescent="0.25">
      <c r="B25">
        <v>10</v>
      </c>
      <c r="D25" s="5">
        <v>41382</v>
      </c>
      <c r="E25" t="str">
        <f t="shared" si="0"/>
        <v>Looks OK</v>
      </c>
    </row>
    <row r="26" spans="2:5" x14ac:dyDescent="0.25">
      <c r="B26">
        <v>11</v>
      </c>
      <c r="D26" s="5">
        <v>41353</v>
      </c>
      <c r="E26" t="str">
        <f t="shared" si="0"/>
        <v>Looks OK</v>
      </c>
    </row>
    <row r="27" spans="2:5" x14ac:dyDescent="0.25">
      <c r="B27">
        <v>12</v>
      </c>
      <c r="D27" s="5">
        <v>41051</v>
      </c>
      <c r="E27" t="str">
        <f t="shared" si="0"/>
        <v>Looks OK</v>
      </c>
    </row>
    <row r="28" spans="2:5" x14ac:dyDescent="0.25">
      <c r="B28">
        <v>13</v>
      </c>
      <c r="D28" s="5">
        <v>41032</v>
      </c>
      <c r="E28" t="str">
        <f t="shared" si="0"/>
        <v>Looks OK</v>
      </c>
    </row>
    <row r="29" spans="2:5" x14ac:dyDescent="0.25">
      <c r="B29">
        <v>14</v>
      </c>
      <c r="D29" s="5">
        <v>40954</v>
      </c>
      <c r="E29" t="str">
        <f t="shared" si="0"/>
        <v>Looks OK</v>
      </c>
    </row>
    <row r="30" spans="2:5" x14ac:dyDescent="0.25">
      <c r="B30">
        <v>15</v>
      </c>
      <c r="D30" s="5">
        <v>40914</v>
      </c>
      <c r="E30" t="str">
        <f t="shared" si="0"/>
        <v>Looks OK</v>
      </c>
    </row>
    <row r="31" spans="2:5" x14ac:dyDescent="0.25">
      <c r="B31">
        <v>16</v>
      </c>
      <c r="D31" s="5">
        <v>40877</v>
      </c>
      <c r="E31" t="str">
        <f t="shared" si="0"/>
        <v>Looks OK</v>
      </c>
    </row>
    <row r="32" spans="2:5" x14ac:dyDescent="0.25">
      <c r="B32">
        <v>17</v>
      </c>
      <c r="D32" s="5">
        <v>40855</v>
      </c>
      <c r="E32" t="str">
        <f t="shared" si="0"/>
        <v>Looks OK</v>
      </c>
    </row>
    <row r="33" spans="2:5" x14ac:dyDescent="0.25">
      <c r="B33">
        <v>18</v>
      </c>
      <c r="D33" s="5">
        <v>40758</v>
      </c>
      <c r="E33" t="str">
        <f t="shared" si="0"/>
        <v>Looks OK</v>
      </c>
    </row>
    <row r="34" spans="2:5" x14ac:dyDescent="0.25">
      <c r="B34">
        <v>19</v>
      </c>
      <c r="D34" s="4"/>
      <c r="E34" t="str">
        <f t="shared" si="0"/>
        <v>Was the scheme adopted on 03/08/2011 the first adopted? If not, please continue filling in dates.</v>
      </c>
    </row>
    <row r="35" spans="2:5" x14ac:dyDescent="0.25">
      <c r="B35">
        <v>20</v>
      </c>
      <c r="D35" s="4"/>
      <c r="E35" t="str">
        <f t="shared" si="0"/>
        <v/>
      </c>
    </row>
    <row r="36" spans="2:5" x14ac:dyDescent="0.25"/>
    <row r="37" spans="2:5" ht="115.5" customHeight="1" x14ac:dyDescent="0.25">
      <c r="D37" s="6" t="s">
        <v>11</v>
      </c>
      <c r="E37" s="12"/>
    </row>
    <row r="38" spans="2:5" x14ac:dyDescent="0.25"/>
    <row r="39" spans="2:5" ht="26.25" x14ac:dyDescent="0.25">
      <c r="C39" s="20" t="s">
        <v>84</v>
      </c>
    </row>
    <row r="40" spans="2:5" x14ac:dyDescent="0.25"/>
  </sheetData>
  <dataValidations count="1">
    <dataValidation type="date" operator="lessThan" allowBlank="1" showInputMessage="1" showErrorMessage="1" promptTitle="Date" prompt="Provide the dates in the format DD/MM/YYYY." sqref="D16:D35">
      <formula1>43101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0"/>
  <sheetViews>
    <sheetView topLeftCell="B1" workbookViewId="0">
      <selection activeCell="D52" sqref="D52"/>
    </sheetView>
  </sheetViews>
  <sheetFormatPr defaultColWidth="0" defaultRowHeight="15" zeroHeight="1" x14ac:dyDescent="0.25"/>
  <cols>
    <col min="1" max="1" width="2.5703125" customWidth="1"/>
    <col min="2" max="2" width="5.5703125" customWidth="1"/>
    <col min="3" max="3" width="61.5703125" customWidth="1"/>
    <col min="4" max="4" width="72.5703125" customWidth="1"/>
    <col min="5" max="5" width="2.5703125" customWidth="1"/>
  </cols>
  <sheetData>
    <row r="1" spans="2:4" x14ac:dyDescent="0.25"/>
    <row r="2" spans="2:4" ht="26.25" x14ac:dyDescent="0.25">
      <c r="B2" s="15"/>
      <c r="C2" s="21" t="s">
        <v>85</v>
      </c>
      <c r="D2" s="2"/>
    </row>
    <row r="3" spans="2:4" x14ac:dyDescent="0.25">
      <c r="B3" s="15"/>
      <c r="C3" s="2"/>
      <c r="D3" s="2"/>
    </row>
    <row r="4" spans="2:4" ht="45" x14ac:dyDescent="0.25">
      <c r="B4" s="15"/>
      <c r="C4" s="8" t="str">
        <f>CONCATENATE("Thinking now about the most recent change, on ",IF(D5="Please remember to enter dates on the DatesOfChanges sheet.","{SPECIFY DATE}",D5),", please provide the following information about the effects of that change in relation to the aspects below.")</f>
        <v>Thinking now about the most recent change, on 10/08/2015, please provide the following information about the effects of that change in relation to the aspects below.</v>
      </c>
      <c r="D4" s="2" t="str">
        <f>IF(D5="","Please remember to enter dates on the DatesOfChanges sheet.","")</f>
        <v/>
      </c>
    </row>
    <row r="5" spans="2:4" x14ac:dyDescent="0.25">
      <c r="B5" s="15"/>
      <c r="C5" s="10" t="s">
        <v>47</v>
      </c>
      <c r="D5" s="2" t="str">
        <f>IF(DatesOfChanges!D16="","Please remember to enter dates on the DatesOfChanges sheet.",TEXT(DatesOfChanges!D16,"dd/mm/yyyy"))</f>
        <v>10/08/2015</v>
      </c>
    </row>
    <row r="6" spans="2:4" x14ac:dyDescent="0.25">
      <c r="B6" s="15"/>
      <c r="C6" s="2"/>
      <c r="D6" s="17" t="s">
        <v>46</v>
      </c>
    </row>
    <row r="7" spans="2:4" x14ac:dyDescent="0.25">
      <c r="B7" s="15"/>
      <c r="C7" s="2"/>
      <c r="D7" s="2"/>
    </row>
    <row r="8" spans="2:4" ht="60" x14ac:dyDescent="0.25">
      <c r="B8" s="15">
        <v>1</v>
      </c>
      <c r="C8" s="2" t="s">
        <v>74</v>
      </c>
      <c r="D8" s="3" t="s">
        <v>52</v>
      </c>
    </row>
    <row r="9" spans="2:4" x14ac:dyDescent="0.25">
      <c r="B9" s="15"/>
      <c r="C9" s="13" t="s">
        <v>14</v>
      </c>
      <c r="D9" s="12"/>
    </row>
    <row r="10" spans="2:4" x14ac:dyDescent="0.25">
      <c r="B10" s="15"/>
      <c r="C10" s="2"/>
      <c r="D10" s="2"/>
    </row>
    <row r="11" spans="2:4" ht="45" x14ac:dyDescent="0.25">
      <c r="B11" s="15"/>
      <c r="C11" s="2" t="s">
        <v>73</v>
      </c>
      <c r="D11" s="2"/>
    </row>
    <row r="12" spans="2:4" x14ac:dyDescent="0.25">
      <c r="B12" s="15"/>
      <c r="C12" s="2"/>
      <c r="D12" s="2"/>
    </row>
    <row r="13" spans="2:4" ht="45" x14ac:dyDescent="0.25">
      <c r="B13" s="15">
        <v>2</v>
      </c>
      <c r="C13" s="2" t="str">
        <f>IF(D8=D67,"QUESTION NOT APPLICABLE - Please skip to next question",C69)</f>
        <v>Was the local connection requirement newly introduced in this version of the scheme or was it retained from the previous version?</v>
      </c>
      <c r="D13" s="3" t="s">
        <v>55</v>
      </c>
    </row>
    <row r="14" spans="2:4" x14ac:dyDescent="0.25">
      <c r="B14" s="15"/>
      <c r="C14" s="13" t="s">
        <v>14</v>
      </c>
      <c r="D14" s="23" t="s">
        <v>96</v>
      </c>
    </row>
    <row r="15" spans="2:4" x14ac:dyDescent="0.25">
      <c r="B15" s="15"/>
      <c r="C15" s="2"/>
      <c r="D15" s="2"/>
    </row>
    <row r="16" spans="2:4" x14ac:dyDescent="0.25">
      <c r="B16" s="15">
        <v>3</v>
      </c>
      <c r="C16" s="2" t="str">
        <f>IF(D8=D66,"QUESTION NOT APPLICABLE - Please skip to next question",C72)</f>
        <v>QUESTION NOT APPLICABLE - Please skip to next question</v>
      </c>
      <c r="D16" s="3"/>
    </row>
    <row r="17" spans="2:4" x14ac:dyDescent="0.25">
      <c r="B17" s="15"/>
      <c r="C17" s="13" t="s">
        <v>14</v>
      </c>
      <c r="D17" s="12"/>
    </row>
    <row r="18" spans="2:4" x14ac:dyDescent="0.25">
      <c r="B18" s="15"/>
      <c r="C18" s="2"/>
      <c r="D18" s="2"/>
    </row>
    <row r="19" spans="2:4" ht="30" x14ac:dyDescent="0.25">
      <c r="B19" s="15"/>
      <c r="C19" s="2" t="s">
        <v>72</v>
      </c>
      <c r="D19" s="2"/>
    </row>
    <row r="20" spans="2:4" x14ac:dyDescent="0.25">
      <c r="B20" s="15"/>
      <c r="C20" s="2"/>
      <c r="D20" s="2"/>
    </row>
    <row r="21" spans="2:4" ht="60" x14ac:dyDescent="0.25">
      <c r="B21" s="15">
        <v>4</v>
      </c>
      <c r="C21" s="2" t="str">
        <f>IF(D8=D67,"QUESTION NOT APPLICABLE - Please skip to next question",C75)</f>
        <v>Considering the general requirements of the scheme (i.e., ignoring any special cases or exemptions) did this change to the allocations scheme alter the time criteria regarding what constitutes a local connection?</v>
      </c>
      <c r="D21" s="3" t="s">
        <v>12</v>
      </c>
    </row>
    <row r="22" spans="2:4" x14ac:dyDescent="0.25">
      <c r="B22" s="15"/>
      <c r="C22" s="13" t="s">
        <v>14</v>
      </c>
      <c r="D22" s="12"/>
    </row>
    <row r="23" spans="2:4" x14ac:dyDescent="0.25">
      <c r="B23" s="15"/>
      <c r="C23" s="2"/>
      <c r="D23" s="2"/>
    </row>
    <row r="24" spans="2:4" ht="45" x14ac:dyDescent="0.25">
      <c r="B24" s="15">
        <v>5</v>
      </c>
      <c r="C24" s="2" t="s">
        <v>15</v>
      </c>
      <c r="D24" s="3" t="s">
        <v>17</v>
      </c>
    </row>
    <row r="25" spans="2:4" ht="30" x14ac:dyDescent="0.25">
      <c r="B25" s="15"/>
      <c r="C25" s="13" t="s">
        <v>14</v>
      </c>
      <c r="D25" s="12" t="s">
        <v>97</v>
      </c>
    </row>
    <row r="26" spans="2:4" x14ac:dyDescent="0.25">
      <c r="B26" s="15"/>
      <c r="C26" s="2"/>
      <c r="D26" s="2"/>
    </row>
    <row r="27" spans="2:4" ht="45" x14ac:dyDescent="0.25">
      <c r="B27" s="15">
        <v>6</v>
      </c>
      <c r="C27" s="2" t="s">
        <v>19</v>
      </c>
      <c r="D27" s="3" t="s">
        <v>16</v>
      </c>
    </row>
    <row r="28" spans="2:4" ht="30" x14ac:dyDescent="0.25">
      <c r="B28" s="15"/>
      <c r="C28" s="13" t="s">
        <v>14</v>
      </c>
      <c r="D28" s="12" t="s">
        <v>98</v>
      </c>
    </row>
    <row r="29" spans="2:4" x14ac:dyDescent="0.25">
      <c r="B29" s="15"/>
      <c r="C29" s="2"/>
      <c r="D29" s="2"/>
    </row>
    <row r="30" spans="2:4" x14ac:dyDescent="0.25">
      <c r="B30" s="15"/>
      <c r="C30" s="8" t="s">
        <v>20</v>
      </c>
      <c r="D30" s="2"/>
    </row>
    <row r="31" spans="2:4" ht="30" x14ac:dyDescent="0.25">
      <c r="B31" s="15">
        <v>7</v>
      </c>
      <c r="C31" s="9" t="str">
        <f>CONCATENATE("How did the changes introduced on ",IF(D5="Please remember to enter dates on the DatesOfChanges sheet.","{SPECIFY DATE}",D5)," affect the relative priority given to groups in different categories?")</f>
        <v>How did the changes introduced on 10/08/2015 affect the relative priority given to groups in different categories?</v>
      </c>
      <c r="D31" s="2"/>
    </row>
    <row r="32" spans="2:4" x14ac:dyDescent="0.25">
      <c r="B32" s="15"/>
      <c r="C32" s="9"/>
      <c r="D32" s="2"/>
    </row>
    <row r="33" spans="2:4" x14ac:dyDescent="0.25">
      <c r="B33" s="16" t="s">
        <v>56</v>
      </c>
      <c r="C33" s="2" t="s">
        <v>21</v>
      </c>
      <c r="D33" s="3" t="s">
        <v>37</v>
      </c>
    </row>
    <row r="34" spans="2:4" x14ac:dyDescent="0.25">
      <c r="B34" s="16" t="s">
        <v>57</v>
      </c>
      <c r="C34" s="2" t="s">
        <v>22</v>
      </c>
      <c r="D34" s="3" t="s">
        <v>37</v>
      </c>
    </row>
    <row r="35" spans="2:4" x14ac:dyDescent="0.25">
      <c r="B35" s="16" t="s">
        <v>58</v>
      </c>
      <c r="C35" s="2" t="s">
        <v>23</v>
      </c>
      <c r="D35" s="3" t="s">
        <v>38</v>
      </c>
    </row>
    <row r="36" spans="2:4" ht="30" x14ac:dyDescent="0.25">
      <c r="B36" s="16" t="s">
        <v>59</v>
      </c>
      <c r="C36" s="2" t="s">
        <v>24</v>
      </c>
      <c r="D36" s="3" t="s">
        <v>37</v>
      </c>
    </row>
    <row r="37" spans="2:4" ht="60" x14ac:dyDescent="0.25">
      <c r="B37" s="16" t="s">
        <v>60</v>
      </c>
      <c r="C37" s="2" t="s">
        <v>25</v>
      </c>
      <c r="D37" s="3" t="s">
        <v>37</v>
      </c>
    </row>
    <row r="38" spans="2:4" ht="30" x14ac:dyDescent="0.25">
      <c r="B38" s="16" t="s">
        <v>61</v>
      </c>
      <c r="C38" s="2" t="s">
        <v>26</v>
      </c>
      <c r="D38" s="3" t="s">
        <v>37</v>
      </c>
    </row>
    <row r="39" spans="2:4" ht="30" x14ac:dyDescent="0.25">
      <c r="B39" s="16" t="s">
        <v>62</v>
      </c>
      <c r="C39" s="2" t="s">
        <v>27</v>
      </c>
      <c r="D39" s="3" t="s">
        <v>37</v>
      </c>
    </row>
    <row r="40" spans="2:4" ht="45" x14ac:dyDescent="0.25">
      <c r="B40" s="16" t="s">
        <v>63</v>
      </c>
      <c r="C40" s="2" t="s">
        <v>28</v>
      </c>
      <c r="D40" s="3" t="s">
        <v>37</v>
      </c>
    </row>
    <row r="41" spans="2:4" x14ac:dyDescent="0.25">
      <c r="B41" s="16" t="s">
        <v>64</v>
      </c>
      <c r="C41" s="2" t="s">
        <v>29</v>
      </c>
      <c r="D41" s="3" t="s">
        <v>37</v>
      </c>
    </row>
    <row r="42" spans="2:4" ht="30" x14ac:dyDescent="0.25">
      <c r="B42" s="16" t="s">
        <v>65</v>
      </c>
      <c r="C42" s="2" t="s">
        <v>30</v>
      </c>
      <c r="D42" s="3" t="s">
        <v>37</v>
      </c>
    </row>
    <row r="43" spans="2:4" x14ac:dyDescent="0.25">
      <c r="B43" s="16" t="s">
        <v>66</v>
      </c>
      <c r="C43" s="2" t="s">
        <v>31</v>
      </c>
      <c r="D43" s="3" t="s">
        <v>39</v>
      </c>
    </row>
    <row r="44" spans="2:4" x14ac:dyDescent="0.25">
      <c r="B44" s="16" t="s">
        <v>67</v>
      </c>
      <c r="C44" s="2" t="s">
        <v>32</v>
      </c>
      <c r="D44" s="3" t="s">
        <v>37</v>
      </c>
    </row>
    <row r="45" spans="2:4" x14ac:dyDescent="0.25">
      <c r="B45" s="16" t="s">
        <v>68</v>
      </c>
      <c r="C45" s="2" t="s">
        <v>33</v>
      </c>
      <c r="D45" s="3" t="s">
        <v>37</v>
      </c>
    </row>
    <row r="46" spans="2:4" x14ac:dyDescent="0.25">
      <c r="B46" s="16" t="s">
        <v>69</v>
      </c>
      <c r="C46" s="2" t="s">
        <v>34</v>
      </c>
      <c r="D46" s="3" t="s">
        <v>37</v>
      </c>
    </row>
    <row r="47" spans="2:4" x14ac:dyDescent="0.25">
      <c r="B47" s="16" t="s">
        <v>70</v>
      </c>
      <c r="C47" s="2" t="s">
        <v>35</v>
      </c>
      <c r="D47" s="3" t="s">
        <v>37</v>
      </c>
    </row>
    <row r="48" spans="2:4" x14ac:dyDescent="0.25">
      <c r="B48" s="16" t="s">
        <v>71</v>
      </c>
      <c r="C48" s="2" t="s">
        <v>36</v>
      </c>
      <c r="D48" s="3" t="s">
        <v>37</v>
      </c>
    </row>
    <row r="49" spans="2:4" x14ac:dyDescent="0.25">
      <c r="B49" s="15"/>
      <c r="C49" s="2"/>
      <c r="D49" s="2"/>
    </row>
    <row r="50" spans="2:4" x14ac:dyDescent="0.25">
      <c r="B50" s="15"/>
      <c r="C50" s="2"/>
      <c r="D50" s="2"/>
    </row>
    <row r="51" spans="2:4" ht="45" x14ac:dyDescent="0.25">
      <c r="B51" s="15"/>
      <c r="C51" s="13" t="s">
        <v>41</v>
      </c>
      <c r="D51" s="12" t="s">
        <v>100</v>
      </c>
    </row>
    <row r="52" spans="2:4" x14ac:dyDescent="0.25">
      <c r="B52" s="15"/>
      <c r="C52" s="13"/>
      <c r="D52" s="19"/>
    </row>
    <row r="53" spans="2:4" ht="26.25" x14ac:dyDescent="0.25">
      <c r="B53" s="15"/>
      <c r="C53" s="20" t="s">
        <v>86</v>
      </c>
      <c r="D53" s="19"/>
    </row>
    <row r="54" spans="2:4" x14ac:dyDescent="0.25">
      <c r="B54" s="15"/>
      <c r="C54" s="14"/>
      <c r="D54" s="2"/>
    </row>
    <row r="55" spans="2:4" hidden="1" x14ac:dyDescent="0.25">
      <c r="B55" s="15"/>
      <c r="C55" s="2"/>
      <c r="D55" s="2"/>
    </row>
    <row r="56" spans="2:4" hidden="1" x14ac:dyDescent="0.25">
      <c r="B56" s="15"/>
      <c r="C56" s="2"/>
      <c r="D56" s="2"/>
    </row>
    <row r="57" spans="2:4" hidden="1" x14ac:dyDescent="0.25">
      <c r="B57" s="15"/>
      <c r="C57" s="2"/>
      <c r="D57" s="2"/>
    </row>
    <row r="58" spans="2:4" hidden="1" x14ac:dyDescent="0.25">
      <c r="B58" s="15"/>
      <c r="C58" s="2"/>
      <c r="D58" s="2"/>
    </row>
    <row r="59" spans="2:4" hidden="1" x14ac:dyDescent="0.25">
      <c r="B59" s="15"/>
      <c r="C59" s="2"/>
      <c r="D59" s="2"/>
    </row>
    <row r="60" spans="2:4" hidden="1" x14ac:dyDescent="0.25">
      <c r="B60" s="15"/>
      <c r="C60" s="2"/>
      <c r="D60" s="2"/>
    </row>
    <row r="61" spans="2:4" hidden="1" x14ac:dyDescent="0.25">
      <c r="B61" s="15"/>
      <c r="C61" s="2"/>
      <c r="D61" s="2"/>
    </row>
    <row r="62" spans="2:4" hidden="1" x14ac:dyDescent="0.25">
      <c r="B62" s="15"/>
      <c r="C62" s="10" t="s">
        <v>50</v>
      </c>
      <c r="D62" s="2">
        <f>COUNTBLANK(D33:D48)+COUNTBLANK(D24)+COUNTBLANK(D27)+COUNTBLANK(D8)+IF(D8=D66,COUNTBLANK(D13)+COUNTBLANK(D21),COUNTBLANK(D16))</f>
        <v>0</v>
      </c>
    </row>
    <row r="63" spans="2:4" hidden="1" x14ac:dyDescent="0.25">
      <c r="B63" s="15"/>
      <c r="C63" s="2"/>
      <c r="D63" s="2"/>
    </row>
    <row r="64" spans="2:4" hidden="1" x14ac:dyDescent="0.25">
      <c r="B64" s="15"/>
      <c r="C64" s="8" t="s">
        <v>45</v>
      </c>
      <c r="D64" s="2"/>
    </row>
    <row r="65" spans="2:4" hidden="1" x14ac:dyDescent="0.25">
      <c r="B65" s="15"/>
      <c r="C65" s="2"/>
      <c r="D65" s="2"/>
    </row>
    <row r="66" spans="2:4" ht="60" hidden="1" x14ac:dyDescent="0.25">
      <c r="B66" s="15"/>
      <c r="C66" s="2" t="s">
        <v>74</v>
      </c>
      <c r="D66" s="2" t="s">
        <v>52</v>
      </c>
    </row>
    <row r="67" spans="2:4" hidden="1" x14ac:dyDescent="0.25">
      <c r="B67" s="15"/>
      <c r="C67" s="2"/>
      <c r="D67" s="2" t="s">
        <v>53</v>
      </c>
    </row>
    <row r="68" spans="2:4" hidden="1" x14ac:dyDescent="0.25">
      <c r="B68" s="15"/>
      <c r="C68" s="2"/>
      <c r="D68" s="2"/>
    </row>
    <row r="69" spans="2:4" ht="45" hidden="1" x14ac:dyDescent="0.25">
      <c r="B69" s="15"/>
      <c r="C69" s="2" t="s">
        <v>75</v>
      </c>
      <c r="D69" s="2" t="s">
        <v>54</v>
      </c>
    </row>
    <row r="70" spans="2:4" hidden="1" x14ac:dyDescent="0.25">
      <c r="B70" s="15"/>
      <c r="C70" s="2"/>
      <c r="D70" s="2" t="s">
        <v>55</v>
      </c>
    </row>
    <row r="71" spans="2:4" hidden="1" x14ac:dyDescent="0.25">
      <c r="B71" s="15"/>
      <c r="C71" s="2"/>
      <c r="D71" s="2"/>
    </row>
    <row r="72" spans="2:4" ht="45" hidden="1" x14ac:dyDescent="0.25">
      <c r="B72" s="15"/>
      <c r="C72" s="2" t="s">
        <v>78</v>
      </c>
      <c r="D72" s="2" t="s">
        <v>77</v>
      </c>
    </row>
    <row r="73" spans="2:4" ht="30" hidden="1" x14ac:dyDescent="0.25">
      <c r="B73" s="15"/>
      <c r="C73" s="2"/>
      <c r="D73" s="2" t="s">
        <v>79</v>
      </c>
    </row>
    <row r="74" spans="2:4" hidden="1" x14ac:dyDescent="0.25">
      <c r="B74" s="15"/>
      <c r="C74" s="2"/>
      <c r="D74" s="2"/>
    </row>
    <row r="75" spans="2:4" ht="60" hidden="1" x14ac:dyDescent="0.25">
      <c r="B75" s="15"/>
      <c r="C75" s="2" t="s">
        <v>76</v>
      </c>
      <c r="D75" s="2" t="s">
        <v>51</v>
      </c>
    </row>
    <row r="76" spans="2:4" ht="30" hidden="1" x14ac:dyDescent="0.25">
      <c r="B76" s="15"/>
      <c r="C76" s="2"/>
      <c r="D76" s="2" t="s">
        <v>12</v>
      </c>
    </row>
    <row r="77" spans="2:4" ht="30" hidden="1" x14ac:dyDescent="0.25">
      <c r="B77" s="15"/>
      <c r="C77" s="2"/>
      <c r="D77" s="2" t="s">
        <v>13</v>
      </c>
    </row>
    <row r="78" spans="2:4" hidden="1" x14ac:dyDescent="0.25">
      <c r="B78" s="15"/>
      <c r="C78" s="2"/>
      <c r="D78" s="2"/>
    </row>
    <row r="79" spans="2:4" ht="45" hidden="1" x14ac:dyDescent="0.25">
      <c r="B79" s="15"/>
      <c r="C79" s="2" t="s">
        <v>15</v>
      </c>
      <c r="D79" s="2" t="s">
        <v>16</v>
      </c>
    </row>
    <row r="80" spans="2:4" ht="30" hidden="1" x14ac:dyDescent="0.25">
      <c r="B80" s="15"/>
      <c r="C80" s="2"/>
      <c r="D80" s="2" t="s">
        <v>17</v>
      </c>
    </row>
    <row r="81" spans="2:4" ht="30" hidden="1" x14ac:dyDescent="0.25">
      <c r="B81" s="15"/>
      <c r="C81" s="2"/>
      <c r="D81" s="2" t="s">
        <v>18</v>
      </c>
    </row>
    <row r="82" spans="2:4" hidden="1" x14ac:dyDescent="0.25">
      <c r="B82" s="15"/>
      <c r="C82" s="2"/>
      <c r="D82" s="2"/>
    </row>
    <row r="83" spans="2:4" ht="45" hidden="1" x14ac:dyDescent="0.25">
      <c r="B83" s="15"/>
      <c r="C83" s="2" t="s">
        <v>19</v>
      </c>
      <c r="D83" s="2" t="s">
        <v>16</v>
      </c>
    </row>
    <row r="84" spans="2:4" ht="30" hidden="1" x14ac:dyDescent="0.25">
      <c r="B84" s="15"/>
      <c r="D84" s="2" t="s">
        <v>17</v>
      </c>
    </row>
    <row r="85" spans="2:4" ht="30" hidden="1" x14ac:dyDescent="0.25">
      <c r="B85" s="15"/>
      <c r="D85" s="2" t="s">
        <v>18</v>
      </c>
    </row>
    <row r="86" spans="2:4" hidden="1" x14ac:dyDescent="0.25">
      <c r="B86" s="15"/>
      <c r="C86" s="2"/>
      <c r="D86" s="2"/>
    </row>
    <row r="87" spans="2:4" hidden="1" x14ac:dyDescent="0.25">
      <c r="B87" s="15"/>
      <c r="D87" s="1" t="s">
        <v>37</v>
      </c>
    </row>
    <row r="88" spans="2:4" hidden="1" x14ac:dyDescent="0.25">
      <c r="B88" s="15"/>
      <c r="D88" s="1" t="s">
        <v>38</v>
      </c>
    </row>
    <row r="89" spans="2:4" hidden="1" x14ac:dyDescent="0.25">
      <c r="B89" s="15"/>
      <c r="D89" s="1" t="s">
        <v>39</v>
      </c>
    </row>
    <row r="90" spans="2:4" hidden="1" x14ac:dyDescent="0.25">
      <c r="B90" s="15"/>
      <c r="D90" s="1" t="s">
        <v>40</v>
      </c>
    </row>
  </sheetData>
  <dataValidations count="7">
    <dataValidation type="list" showInputMessage="1" showErrorMessage="1" promptTitle="Options" prompt="Select an option from the drop down list." sqref="D16">
      <formula1>$D$72:$D$73</formula1>
    </dataValidation>
    <dataValidation type="list" showInputMessage="1" showErrorMessage="1" promptTitle="Options" prompt="Select an option from the drop down list." sqref="D13">
      <formula1>$D$69:$D$70</formula1>
    </dataValidation>
    <dataValidation type="list" showInputMessage="1" showErrorMessage="1" promptTitle="Options" prompt="Select an option from the drop down list." sqref="D8">
      <formula1>$D$66:$D$67</formula1>
    </dataValidation>
    <dataValidation type="list" showInputMessage="1" showErrorMessage="1" promptTitle="Options" prompt="Select an option from the drop down list." sqref="D21">
      <formula1>$D$75:$D$77</formula1>
    </dataValidation>
    <dataValidation type="list" showInputMessage="1" showErrorMessage="1" promptTitle="Options" prompt="Select an option from the drop down list." sqref="D33:D48">
      <formula1>$D$87:$D$90</formula1>
    </dataValidation>
    <dataValidation type="list" showInputMessage="1" showErrorMessage="1" promptTitle="Options" prompt="Select an option from the drop down list." sqref="D27">
      <formula1>$D$83:$D$85</formula1>
    </dataValidation>
    <dataValidation type="list" showInputMessage="1" showErrorMessage="1" promptTitle="Options" prompt="Select an option from the drop down list." sqref="D24">
      <formula1>$D$79:$D$81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0"/>
  <sheetViews>
    <sheetView topLeftCell="B1" workbookViewId="0">
      <selection activeCell="D52" sqref="D52"/>
    </sheetView>
  </sheetViews>
  <sheetFormatPr defaultColWidth="0" defaultRowHeight="15" zeroHeight="1" x14ac:dyDescent="0.25"/>
  <cols>
    <col min="1" max="1" width="2.5703125" customWidth="1"/>
    <col min="2" max="2" width="5.5703125" customWidth="1"/>
    <col min="3" max="3" width="61.5703125" customWidth="1"/>
    <col min="4" max="4" width="72.5703125" customWidth="1"/>
    <col min="5" max="5" width="2.5703125" customWidth="1"/>
  </cols>
  <sheetData>
    <row r="1" spans="2:4" x14ac:dyDescent="0.25"/>
    <row r="2" spans="2:4" ht="26.25" x14ac:dyDescent="0.25">
      <c r="B2" s="15"/>
      <c r="C2" s="21" t="s">
        <v>88</v>
      </c>
      <c r="D2" s="2"/>
    </row>
    <row r="3" spans="2:4" x14ac:dyDescent="0.25">
      <c r="B3" s="15"/>
      <c r="C3" s="2"/>
      <c r="D3" s="2"/>
    </row>
    <row r="4" spans="2:4" ht="45" x14ac:dyDescent="0.25">
      <c r="B4" s="15"/>
      <c r="C4" s="8" t="str">
        <f>CONCATENATE("Thinking now about the second most recent change, on ",IF(D5="Please remember to enter dates on the DatesOfChanges sheet.","{SPECIFY DATE}",D5),", please provide the following information about the effects of that change in relation to the aspects below.")</f>
        <v>Thinking now about the second most recent change, on 12/05/2015, please provide the following information about the effects of that change in relation to the aspects below.</v>
      </c>
      <c r="D4" s="2" t="str">
        <f>IF(D5="","Please remember to enter dates on the DatesOfChanges sheet.","")</f>
        <v/>
      </c>
    </row>
    <row r="5" spans="2:4" x14ac:dyDescent="0.25">
      <c r="B5" s="15"/>
      <c r="C5" s="10" t="s">
        <v>47</v>
      </c>
      <c r="D5" s="2" t="str">
        <f>IF(DatesOfChanges!D17="","Please remember to enter dates on the DatesOfChanges sheet.",TEXT(DatesOfChanges!D17,"dd/mm/yyyy"))</f>
        <v>12/05/2015</v>
      </c>
    </row>
    <row r="6" spans="2:4" x14ac:dyDescent="0.25">
      <c r="B6" s="15"/>
      <c r="C6" s="2"/>
      <c r="D6" s="17" t="s">
        <v>80</v>
      </c>
    </row>
    <row r="7" spans="2:4" x14ac:dyDescent="0.25">
      <c r="B7" s="15"/>
      <c r="C7" s="2"/>
      <c r="D7" s="2"/>
    </row>
    <row r="8" spans="2:4" ht="60" x14ac:dyDescent="0.25">
      <c r="B8" s="15">
        <v>1</v>
      </c>
      <c r="C8" s="2" t="s">
        <v>74</v>
      </c>
      <c r="D8" s="3" t="s">
        <v>52</v>
      </c>
    </row>
    <row r="9" spans="2:4" x14ac:dyDescent="0.25">
      <c r="B9" s="15"/>
      <c r="C9" s="13" t="s">
        <v>14</v>
      </c>
      <c r="D9" s="12"/>
    </row>
    <row r="10" spans="2:4" x14ac:dyDescent="0.25">
      <c r="B10" s="15"/>
      <c r="C10" s="2"/>
      <c r="D10" s="2"/>
    </row>
    <row r="11" spans="2:4" ht="45" x14ac:dyDescent="0.25">
      <c r="B11" s="15"/>
      <c r="C11" s="2" t="s">
        <v>73</v>
      </c>
      <c r="D11" s="2"/>
    </row>
    <row r="12" spans="2:4" x14ac:dyDescent="0.25">
      <c r="B12" s="15"/>
      <c r="C12" s="2"/>
      <c r="D12" s="2"/>
    </row>
    <row r="13" spans="2:4" ht="45" x14ac:dyDescent="0.25">
      <c r="B13" s="15">
        <v>2</v>
      </c>
      <c r="C13" s="2" t="str">
        <f>IF(D8=D67,"QUESTION NOT APPLICABLE - Please skip to next question",C69)</f>
        <v>Was the local connection requirement newly introduced in this version of the scheme or was it retained from the previous version?</v>
      </c>
      <c r="D13" s="3" t="s">
        <v>55</v>
      </c>
    </row>
    <row r="14" spans="2:4" x14ac:dyDescent="0.25">
      <c r="B14" s="15"/>
      <c r="C14" s="13" t="s">
        <v>14</v>
      </c>
      <c r="D14" s="18"/>
    </row>
    <row r="15" spans="2:4" x14ac:dyDescent="0.25">
      <c r="B15" s="15"/>
      <c r="C15" s="2"/>
      <c r="D15" s="2"/>
    </row>
    <row r="16" spans="2:4" x14ac:dyDescent="0.25">
      <c r="B16" s="15">
        <v>3</v>
      </c>
      <c r="C16" s="2" t="str">
        <f>IF(D8=D66,"QUESTION NOT APPLICABLE - Please skip to next question",C72)</f>
        <v>QUESTION NOT APPLICABLE - Please skip to next question</v>
      </c>
      <c r="D16" s="3"/>
    </row>
    <row r="17" spans="2:4" x14ac:dyDescent="0.25">
      <c r="B17" s="15"/>
      <c r="C17" s="13" t="s">
        <v>14</v>
      </c>
      <c r="D17" s="12"/>
    </row>
    <row r="18" spans="2:4" x14ac:dyDescent="0.25">
      <c r="B18" s="15"/>
      <c r="C18" s="2"/>
      <c r="D18" s="2"/>
    </row>
    <row r="19" spans="2:4" ht="30" x14ac:dyDescent="0.25">
      <c r="B19" s="15"/>
      <c r="C19" s="2" t="s">
        <v>72</v>
      </c>
      <c r="D19" s="2"/>
    </row>
    <row r="20" spans="2:4" x14ac:dyDescent="0.25">
      <c r="B20" s="15"/>
      <c r="C20" s="2"/>
      <c r="D20" s="2"/>
    </row>
    <row r="21" spans="2:4" ht="60" x14ac:dyDescent="0.25">
      <c r="B21" s="15">
        <v>4</v>
      </c>
      <c r="C21" s="2" t="str">
        <f>IF(D8=D67,"QUESTION NOT APPLICABLE - Please skip to next question",C75)</f>
        <v>Considering the general requirements of the scheme (i.e., ignoring any special cases or exemptions) did this change to the allocations scheme alter the time criteria regarding what constitutes a local connection?</v>
      </c>
      <c r="D21" s="3" t="s">
        <v>51</v>
      </c>
    </row>
    <row r="22" spans="2:4" x14ac:dyDescent="0.25">
      <c r="B22" s="15"/>
      <c r="C22" s="13" t="s">
        <v>14</v>
      </c>
      <c r="D22" s="12"/>
    </row>
    <row r="23" spans="2:4" x14ac:dyDescent="0.25">
      <c r="B23" s="15"/>
      <c r="C23" s="2"/>
      <c r="D23" s="2"/>
    </row>
    <row r="24" spans="2:4" ht="45" x14ac:dyDescent="0.25">
      <c r="B24" s="15">
        <v>5</v>
      </c>
      <c r="C24" s="2" t="s">
        <v>15</v>
      </c>
      <c r="D24" s="3" t="s">
        <v>16</v>
      </c>
    </row>
    <row r="25" spans="2:4" x14ac:dyDescent="0.25">
      <c r="B25" s="15"/>
      <c r="C25" s="13" t="s">
        <v>14</v>
      </c>
      <c r="D25" s="12"/>
    </row>
    <row r="26" spans="2:4" x14ac:dyDescent="0.25">
      <c r="B26" s="15"/>
      <c r="C26" s="2"/>
      <c r="D26" s="2"/>
    </row>
    <row r="27" spans="2:4" ht="45" x14ac:dyDescent="0.25">
      <c r="B27" s="15">
        <v>6</v>
      </c>
      <c r="C27" s="2" t="s">
        <v>19</v>
      </c>
      <c r="D27" s="3" t="s">
        <v>16</v>
      </c>
    </row>
    <row r="28" spans="2:4" x14ac:dyDescent="0.25">
      <c r="B28" s="15"/>
      <c r="C28" s="13" t="s">
        <v>14</v>
      </c>
      <c r="D28" s="12"/>
    </row>
    <row r="29" spans="2:4" x14ac:dyDescent="0.25">
      <c r="B29" s="15"/>
      <c r="C29" s="2"/>
      <c r="D29" s="2"/>
    </row>
    <row r="30" spans="2:4" x14ac:dyDescent="0.25">
      <c r="B30" s="15"/>
      <c r="C30" s="8" t="s">
        <v>20</v>
      </c>
      <c r="D30" s="2"/>
    </row>
    <row r="31" spans="2:4" ht="30" x14ac:dyDescent="0.25">
      <c r="B31" s="15">
        <v>7</v>
      </c>
      <c r="C31" s="9" t="str">
        <f>CONCATENATE("How did the changes introduced on ",IF(D5="Please remember to enter dates on the DatesOfChanges sheet.","{SPECIFY DATE}",D5)," affect the relative priority given to groups in different categories?")</f>
        <v>How did the changes introduced on 12/05/2015 affect the relative priority given to groups in different categories?</v>
      </c>
      <c r="D31" s="2"/>
    </row>
    <row r="32" spans="2:4" x14ac:dyDescent="0.25">
      <c r="B32" s="15"/>
      <c r="C32" s="9"/>
      <c r="D32" s="2"/>
    </row>
    <row r="33" spans="2:4" x14ac:dyDescent="0.25">
      <c r="B33" s="16" t="s">
        <v>56</v>
      </c>
      <c r="C33" s="2" t="s">
        <v>21</v>
      </c>
      <c r="D33" s="3" t="s">
        <v>37</v>
      </c>
    </row>
    <row r="34" spans="2:4" x14ac:dyDescent="0.25">
      <c r="B34" s="16" t="s">
        <v>57</v>
      </c>
      <c r="C34" s="2" t="s">
        <v>22</v>
      </c>
      <c r="D34" s="3" t="s">
        <v>37</v>
      </c>
    </row>
    <row r="35" spans="2:4" x14ac:dyDescent="0.25">
      <c r="B35" s="16" t="s">
        <v>58</v>
      </c>
      <c r="C35" s="2" t="s">
        <v>23</v>
      </c>
      <c r="D35" s="3" t="s">
        <v>37</v>
      </c>
    </row>
    <row r="36" spans="2:4" ht="30" x14ac:dyDescent="0.25">
      <c r="B36" s="16" t="s">
        <v>59</v>
      </c>
      <c r="C36" s="2" t="s">
        <v>24</v>
      </c>
      <c r="D36" s="3" t="s">
        <v>37</v>
      </c>
    </row>
    <row r="37" spans="2:4" ht="60" x14ac:dyDescent="0.25">
      <c r="B37" s="16" t="s">
        <v>60</v>
      </c>
      <c r="C37" s="2" t="s">
        <v>25</v>
      </c>
      <c r="D37" s="3" t="s">
        <v>37</v>
      </c>
    </row>
    <row r="38" spans="2:4" ht="30" x14ac:dyDescent="0.25">
      <c r="B38" s="16" t="s">
        <v>61</v>
      </c>
      <c r="C38" s="2" t="s">
        <v>26</v>
      </c>
      <c r="D38" s="3" t="s">
        <v>37</v>
      </c>
    </row>
    <row r="39" spans="2:4" ht="30" x14ac:dyDescent="0.25">
      <c r="B39" s="16" t="s">
        <v>62</v>
      </c>
      <c r="C39" s="2" t="s">
        <v>27</v>
      </c>
      <c r="D39" s="3" t="s">
        <v>37</v>
      </c>
    </row>
    <row r="40" spans="2:4" ht="45" x14ac:dyDescent="0.25">
      <c r="B40" s="16" t="s">
        <v>63</v>
      </c>
      <c r="C40" s="2" t="s">
        <v>28</v>
      </c>
      <c r="D40" s="3" t="s">
        <v>37</v>
      </c>
    </row>
    <row r="41" spans="2:4" x14ac:dyDescent="0.25">
      <c r="B41" s="16" t="s">
        <v>64</v>
      </c>
      <c r="C41" s="2" t="s">
        <v>29</v>
      </c>
      <c r="D41" s="3" t="s">
        <v>37</v>
      </c>
    </row>
    <row r="42" spans="2:4" ht="30" x14ac:dyDescent="0.25">
      <c r="B42" s="16" t="s">
        <v>65</v>
      </c>
      <c r="C42" s="2" t="s">
        <v>30</v>
      </c>
      <c r="D42" s="3" t="s">
        <v>37</v>
      </c>
    </row>
    <row r="43" spans="2:4" x14ac:dyDescent="0.25">
      <c r="B43" s="16" t="s">
        <v>66</v>
      </c>
      <c r="C43" s="2" t="s">
        <v>31</v>
      </c>
      <c r="D43" s="3" t="s">
        <v>37</v>
      </c>
    </row>
    <row r="44" spans="2:4" x14ac:dyDescent="0.25">
      <c r="B44" s="16" t="s">
        <v>67</v>
      </c>
      <c r="C44" s="2" t="s">
        <v>32</v>
      </c>
      <c r="D44" s="3" t="s">
        <v>37</v>
      </c>
    </row>
    <row r="45" spans="2:4" x14ac:dyDescent="0.25">
      <c r="B45" s="16" t="s">
        <v>68</v>
      </c>
      <c r="C45" s="2" t="s">
        <v>33</v>
      </c>
      <c r="D45" s="3" t="s">
        <v>37</v>
      </c>
    </row>
    <row r="46" spans="2:4" x14ac:dyDescent="0.25">
      <c r="B46" s="16" t="s">
        <v>69</v>
      </c>
      <c r="C46" s="2" t="s">
        <v>34</v>
      </c>
      <c r="D46" s="3" t="s">
        <v>37</v>
      </c>
    </row>
    <row r="47" spans="2:4" x14ac:dyDescent="0.25">
      <c r="B47" s="16" t="s">
        <v>70</v>
      </c>
      <c r="C47" s="2" t="s">
        <v>35</v>
      </c>
      <c r="D47" s="3" t="s">
        <v>37</v>
      </c>
    </row>
    <row r="48" spans="2:4" x14ac:dyDescent="0.25">
      <c r="B48" s="16" t="s">
        <v>71</v>
      </c>
      <c r="C48" s="2" t="s">
        <v>36</v>
      </c>
      <c r="D48" s="3" t="s">
        <v>37</v>
      </c>
    </row>
    <row r="49" spans="2:4" x14ac:dyDescent="0.25">
      <c r="B49" s="15"/>
      <c r="C49" s="2"/>
      <c r="D49" s="2"/>
    </row>
    <row r="50" spans="2:4" x14ac:dyDescent="0.25">
      <c r="B50" s="15"/>
      <c r="C50" s="2"/>
      <c r="D50" s="2"/>
    </row>
    <row r="51" spans="2:4" ht="45" x14ac:dyDescent="0.25">
      <c r="B51" s="15"/>
      <c r="C51" s="13" t="s">
        <v>41</v>
      </c>
      <c r="D51" s="12" t="s">
        <v>101</v>
      </c>
    </row>
    <row r="52" spans="2:4" x14ac:dyDescent="0.25">
      <c r="B52" s="15"/>
      <c r="C52" s="13"/>
      <c r="D52" s="19"/>
    </row>
    <row r="53" spans="2:4" ht="26.25" x14ac:dyDescent="0.25">
      <c r="B53" s="15"/>
      <c r="C53" s="20" t="s">
        <v>87</v>
      </c>
      <c r="D53" s="19"/>
    </row>
    <row r="54" spans="2:4" x14ac:dyDescent="0.25">
      <c r="B54" s="15"/>
      <c r="C54" s="2"/>
      <c r="D54" s="2"/>
    </row>
    <row r="55" spans="2:4" hidden="1" x14ac:dyDescent="0.25">
      <c r="B55" s="15"/>
      <c r="C55" s="2"/>
      <c r="D55" s="2"/>
    </row>
    <row r="56" spans="2:4" hidden="1" x14ac:dyDescent="0.25">
      <c r="B56" s="15"/>
      <c r="C56" s="2"/>
      <c r="D56" s="2"/>
    </row>
    <row r="57" spans="2:4" hidden="1" x14ac:dyDescent="0.25">
      <c r="B57" s="15"/>
      <c r="C57" s="2"/>
      <c r="D57" s="2"/>
    </row>
    <row r="58" spans="2:4" hidden="1" x14ac:dyDescent="0.25">
      <c r="B58" s="15"/>
      <c r="C58" s="2"/>
      <c r="D58" s="2"/>
    </row>
    <row r="59" spans="2:4" hidden="1" x14ac:dyDescent="0.25">
      <c r="B59" s="15"/>
      <c r="C59" s="2"/>
      <c r="D59" s="2"/>
    </row>
    <row r="60" spans="2:4" hidden="1" x14ac:dyDescent="0.25">
      <c r="B60" s="15"/>
      <c r="C60" s="2"/>
      <c r="D60" s="2"/>
    </row>
    <row r="61" spans="2:4" hidden="1" x14ac:dyDescent="0.25">
      <c r="B61" s="15"/>
      <c r="C61" s="2"/>
      <c r="D61" s="2"/>
    </row>
    <row r="62" spans="2:4" hidden="1" x14ac:dyDescent="0.25">
      <c r="B62" s="15"/>
      <c r="C62" s="10" t="s">
        <v>50</v>
      </c>
      <c r="D62" s="2">
        <f>COUNTBLANK(D33:D48)+COUNTBLANK(D24)+COUNTBLANK(D27)+COUNTBLANK(D8)+IF(D8=D66,COUNTBLANK(D13)+COUNTBLANK(D21),COUNTBLANK(D16))</f>
        <v>0</v>
      </c>
    </row>
    <row r="63" spans="2:4" hidden="1" x14ac:dyDescent="0.25">
      <c r="B63" s="15"/>
      <c r="C63" s="2"/>
      <c r="D63" s="2"/>
    </row>
    <row r="64" spans="2:4" hidden="1" x14ac:dyDescent="0.25">
      <c r="B64" s="15"/>
      <c r="C64" s="8" t="s">
        <v>45</v>
      </c>
      <c r="D64" s="2"/>
    </row>
    <row r="65" spans="2:4" hidden="1" x14ac:dyDescent="0.25">
      <c r="B65" s="15"/>
      <c r="C65" s="2"/>
      <c r="D65" s="2"/>
    </row>
    <row r="66" spans="2:4" ht="60" hidden="1" x14ac:dyDescent="0.25">
      <c r="B66" s="15"/>
      <c r="C66" s="2" t="s">
        <v>74</v>
      </c>
      <c r="D66" s="2" t="s">
        <v>52</v>
      </c>
    </row>
    <row r="67" spans="2:4" hidden="1" x14ac:dyDescent="0.25">
      <c r="B67" s="15"/>
      <c r="C67" s="2"/>
      <c r="D67" s="2" t="s">
        <v>53</v>
      </c>
    </row>
    <row r="68" spans="2:4" hidden="1" x14ac:dyDescent="0.25">
      <c r="B68" s="15"/>
      <c r="C68" s="2"/>
      <c r="D68" s="2"/>
    </row>
    <row r="69" spans="2:4" ht="45" hidden="1" x14ac:dyDescent="0.25">
      <c r="B69" s="15"/>
      <c r="C69" s="2" t="s">
        <v>75</v>
      </c>
      <c r="D69" s="2" t="s">
        <v>54</v>
      </c>
    </row>
    <row r="70" spans="2:4" hidden="1" x14ac:dyDescent="0.25">
      <c r="B70" s="15"/>
      <c r="C70" s="2"/>
      <c r="D70" s="2" t="s">
        <v>55</v>
      </c>
    </row>
    <row r="71" spans="2:4" hidden="1" x14ac:dyDescent="0.25">
      <c r="B71" s="15"/>
      <c r="C71" s="2"/>
      <c r="D71" s="2"/>
    </row>
    <row r="72" spans="2:4" ht="45" hidden="1" x14ac:dyDescent="0.25">
      <c r="B72" s="15"/>
      <c r="C72" s="2" t="s">
        <v>78</v>
      </c>
      <c r="D72" s="2" t="s">
        <v>77</v>
      </c>
    </row>
    <row r="73" spans="2:4" ht="30" hidden="1" x14ac:dyDescent="0.25">
      <c r="B73" s="15"/>
      <c r="C73" s="2"/>
      <c r="D73" s="2" t="s">
        <v>79</v>
      </c>
    </row>
    <row r="74" spans="2:4" hidden="1" x14ac:dyDescent="0.25">
      <c r="B74" s="15"/>
      <c r="C74" s="2"/>
      <c r="D74" s="2"/>
    </row>
    <row r="75" spans="2:4" ht="60" hidden="1" x14ac:dyDescent="0.25">
      <c r="B75" s="15"/>
      <c r="C75" s="2" t="s">
        <v>76</v>
      </c>
      <c r="D75" s="2" t="s">
        <v>51</v>
      </c>
    </row>
    <row r="76" spans="2:4" ht="30" hidden="1" x14ac:dyDescent="0.25">
      <c r="B76" s="15"/>
      <c r="C76" s="2"/>
      <c r="D76" s="2" t="s">
        <v>12</v>
      </c>
    </row>
    <row r="77" spans="2:4" ht="30" hidden="1" x14ac:dyDescent="0.25">
      <c r="B77" s="15"/>
      <c r="C77" s="2"/>
      <c r="D77" s="2" t="s">
        <v>13</v>
      </c>
    </row>
    <row r="78" spans="2:4" hidden="1" x14ac:dyDescent="0.25">
      <c r="B78" s="15"/>
      <c r="C78" s="2"/>
      <c r="D78" s="2"/>
    </row>
    <row r="79" spans="2:4" ht="45" hidden="1" x14ac:dyDescent="0.25">
      <c r="B79" s="15"/>
      <c r="C79" s="2" t="s">
        <v>15</v>
      </c>
      <c r="D79" s="2" t="s">
        <v>16</v>
      </c>
    </row>
    <row r="80" spans="2:4" ht="30" hidden="1" x14ac:dyDescent="0.25">
      <c r="B80" s="15"/>
      <c r="C80" s="2"/>
      <c r="D80" s="2" t="s">
        <v>17</v>
      </c>
    </row>
    <row r="81" spans="2:4" ht="30" hidden="1" x14ac:dyDescent="0.25">
      <c r="B81" s="15"/>
      <c r="C81" s="2"/>
      <c r="D81" s="2" t="s">
        <v>18</v>
      </c>
    </row>
    <row r="82" spans="2:4" hidden="1" x14ac:dyDescent="0.25">
      <c r="B82" s="15"/>
      <c r="C82" s="2"/>
      <c r="D82" s="2"/>
    </row>
    <row r="83" spans="2:4" ht="45" hidden="1" x14ac:dyDescent="0.25">
      <c r="B83" s="15"/>
      <c r="C83" s="2" t="s">
        <v>19</v>
      </c>
      <c r="D83" s="2" t="s">
        <v>16</v>
      </c>
    </row>
    <row r="84" spans="2:4" ht="30" hidden="1" x14ac:dyDescent="0.25">
      <c r="B84" s="15"/>
      <c r="D84" s="2" t="s">
        <v>17</v>
      </c>
    </row>
    <row r="85" spans="2:4" ht="30" hidden="1" x14ac:dyDescent="0.25">
      <c r="B85" s="15"/>
      <c r="D85" s="2" t="s">
        <v>18</v>
      </c>
    </row>
    <row r="86" spans="2:4" hidden="1" x14ac:dyDescent="0.25">
      <c r="B86" s="15"/>
      <c r="C86" s="2"/>
      <c r="D86" s="2"/>
    </row>
    <row r="87" spans="2:4" hidden="1" x14ac:dyDescent="0.25">
      <c r="B87" s="15"/>
      <c r="D87" s="1" t="s">
        <v>37</v>
      </c>
    </row>
    <row r="88" spans="2:4" hidden="1" x14ac:dyDescent="0.25">
      <c r="B88" s="15"/>
      <c r="D88" s="1" t="s">
        <v>38</v>
      </c>
    </row>
    <row r="89" spans="2:4" hidden="1" x14ac:dyDescent="0.25">
      <c r="B89" s="15"/>
      <c r="D89" s="1" t="s">
        <v>39</v>
      </c>
    </row>
    <row r="90" spans="2:4" hidden="1" x14ac:dyDescent="0.25">
      <c r="B90" s="15"/>
      <c r="D90" s="1" t="s">
        <v>40</v>
      </c>
    </row>
  </sheetData>
  <dataValidations count="7">
    <dataValidation type="list" showInputMessage="1" showErrorMessage="1" promptTitle="Options" prompt="Select an option from the drop down list." sqref="D24">
      <formula1>$D$79:$D$81</formula1>
    </dataValidation>
    <dataValidation type="list" showInputMessage="1" showErrorMessage="1" promptTitle="Options" prompt="Select an option from the drop down list." sqref="D27">
      <formula1>$D$83:$D$85</formula1>
    </dataValidation>
    <dataValidation type="list" showInputMessage="1" showErrorMessage="1" promptTitle="Options" prompt="Select an option from the drop down list." sqref="D33:D48">
      <formula1>$D$87:$D$90</formula1>
    </dataValidation>
    <dataValidation type="list" showInputMessage="1" showErrorMessage="1" promptTitle="Options" prompt="Select an option from the drop down list." sqref="D21">
      <formula1>$D$75:$D$77</formula1>
    </dataValidation>
    <dataValidation type="list" showInputMessage="1" showErrorMessage="1" promptTitle="Options" prompt="Select an option from the drop down list." sqref="D8">
      <formula1>$D$66:$D$67</formula1>
    </dataValidation>
    <dataValidation type="list" showInputMessage="1" showErrorMessage="1" promptTitle="Options" prompt="Select an option from the drop down list." sqref="D13">
      <formula1>$D$69:$D$70</formula1>
    </dataValidation>
    <dataValidation type="list" showInputMessage="1" showErrorMessage="1" promptTitle="Options" prompt="Select an option from the drop down list." sqref="D16">
      <formula1>$D$72:$D$73</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0"/>
  <sheetViews>
    <sheetView topLeftCell="B41" workbookViewId="0">
      <selection activeCell="D53" sqref="D53"/>
    </sheetView>
  </sheetViews>
  <sheetFormatPr defaultColWidth="0" defaultRowHeight="15" zeroHeight="1" x14ac:dyDescent="0.25"/>
  <cols>
    <col min="1" max="1" width="2.5703125" customWidth="1"/>
    <col min="2" max="2" width="5.5703125" customWidth="1"/>
    <col min="3" max="3" width="61.5703125" customWidth="1"/>
    <col min="4" max="4" width="72.5703125" customWidth="1"/>
    <col min="5" max="5" width="2.5703125" customWidth="1"/>
  </cols>
  <sheetData>
    <row r="1" spans="2:4" x14ac:dyDescent="0.25"/>
    <row r="2" spans="2:4" ht="26.25" x14ac:dyDescent="0.25">
      <c r="B2" s="15"/>
      <c r="C2" s="21" t="s">
        <v>89</v>
      </c>
      <c r="D2" s="2"/>
    </row>
    <row r="3" spans="2:4" x14ac:dyDescent="0.25">
      <c r="B3" s="15"/>
      <c r="C3" s="2"/>
      <c r="D3" s="2"/>
    </row>
    <row r="4" spans="2:4" ht="45" x14ac:dyDescent="0.25">
      <c r="B4" s="15"/>
      <c r="C4" s="8" t="str">
        <f>CONCATENATE("Thinking now about the third most recent change, on ",IF(D5="Please remember to enter dates on the DatesOfChanges sheet.","{SPECIFY DATE}",D5),", please provide the following information about the effects of that change in relation to the aspects below.")</f>
        <v>Thinking now about the third most recent change, on 30/05/2014, please provide the following information about the effects of that change in relation to the aspects below.</v>
      </c>
      <c r="D4" s="2" t="str">
        <f>IF(D5="","Please remember to enter dates on the DatesOfChanges sheet.","")</f>
        <v/>
      </c>
    </row>
    <row r="5" spans="2:4" x14ac:dyDescent="0.25">
      <c r="B5" s="15"/>
      <c r="C5" s="10" t="s">
        <v>47</v>
      </c>
      <c r="D5" s="2" t="str">
        <f>IF(DatesOfChanges!D18="","Please remember to enter dates on the DatesOfChanges sheet.",TEXT(DatesOfChanges!D18,"dd/mm/yyyy"))</f>
        <v>30/05/2014</v>
      </c>
    </row>
    <row r="6" spans="2:4" x14ac:dyDescent="0.25">
      <c r="B6" s="15"/>
      <c r="C6" s="2"/>
      <c r="D6" s="17" t="s">
        <v>81</v>
      </c>
    </row>
    <row r="7" spans="2:4" x14ac:dyDescent="0.25">
      <c r="B7" s="15"/>
      <c r="C7" s="2"/>
      <c r="D7" s="2"/>
    </row>
    <row r="8" spans="2:4" ht="60" x14ac:dyDescent="0.25">
      <c r="B8" s="15">
        <v>1</v>
      </c>
      <c r="C8" s="2" t="s">
        <v>74</v>
      </c>
      <c r="D8" s="3" t="s">
        <v>52</v>
      </c>
    </row>
    <row r="9" spans="2:4" x14ac:dyDescent="0.25">
      <c r="B9" s="15"/>
      <c r="C9" s="13" t="s">
        <v>14</v>
      </c>
      <c r="D9" s="12"/>
    </row>
    <row r="10" spans="2:4" x14ac:dyDescent="0.25">
      <c r="B10" s="15"/>
      <c r="C10" s="2"/>
      <c r="D10" s="2"/>
    </row>
    <row r="11" spans="2:4" ht="45" x14ac:dyDescent="0.25">
      <c r="B11" s="15"/>
      <c r="C11" s="2" t="s">
        <v>73</v>
      </c>
      <c r="D11" s="2"/>
    </row>
    <row r="12" spans="2:4" x14ac:dyDescent="0.25">
      <c r="B12" s="15"/>
      <c r="C12" s="2"/>
      <c r="D12" s="2"/>
    </row>
    <row r="13" spans="2:4" ht="45" x14ac:dyDescent="0.25">
      <c r="B13" s="15">
        <v>2</v>
      </c>
      <c r="C13" s="2" t="str">
        <f>IF(D8=D67,"QUESTION NOT APPLICABLE - Please skip to next question",C69)</f>
        <v>Was the local connection requirement newly introduced in this version of the scheme or was it retained from the previous version?</v>
      </c>
      <c r="D13" s="3" t="s">
        <v>55</v>
      </c>
    </row>
    <row r="14" spans="2:4" x14ac:dyDescent="0.25">
      <c r="B14" s="15"/>
      <c r="C14" s="13" t="s">
        <v>14</v>
      </c>
      <c r="D14" s="18"/>
    </row>
    <row r="15" spans="2:4" x14ac:dyDescent="0.25">
      <c r="B15" s="15"/>
      <c r="C15" s="2"/>
      <c r="D15" s="2"/>
    </row>
    <row r="16" spans="2:4" x14ac:dyDescent="0.25">
      <c r="B16" s="15">
        <v>3</v>
      </c>
      <c r="C16" s="2" t="str">
        <f>IF(D8=D66,"QUESTION NOT APPLICABLE - Please skip to next question",C72)</f>
        <v>QUESTION NOT APPLICABLE - Please skip to next question</v>
      </c>
      <c r="D16" s="3"/>
    </row>
    <row r="17" spans="2:4" x14ac:dyDescent="0.25">
      <c r="B17" s="15"/>
      <c r="C17" s="13" t="s">
        <v>14</v>
      </c>
      <c r="D17" s="12"/>
    </row>
    <row r="18" spans="2:4" x14ac:dyDescent="0.25">
      <c r="B18" s="15"/>
      <c r="C18" s="2"/>
      <c r="D18" s="2"/>
    </row>
    <row r="19" spans="2:4" ht="30" x14ac:dyDescent="0.25">
      <c r="B19" s="15"/>
      <c r="C19" s="2" t="s">
        <v>72</v>
      </c>
      <c r="D19" s="2"/>
    </row>
    <row r="20" spans="2:4" x14ac:dyDescent="0.25">
      <c r="B20" s="15"/>
      <c r="C20" s="2"/>
      <c r="D20" s="2"/>
    </row>
    <row r="21" spans="2:4" ht="60" x14ac:dyDescent="0.25">
      <c r="B21" s="15">
        <v>4</v>
      </c>
      <c r="C21" s="2" t="str">
        <f>IF(D8=D67,"QUESTION NOT APPLICABLE - Please skip to next question",C75)</f>
        <v>Considering the general requirements of the scheme (i.e., ignoring any special cases or exemptions) did this change to the allocations scheme alter the time criteria regarding what constitutes a local connection?</v>
      </c>
      <c r="D21" s="3" t="s">
        <v>51</v>
      </c>
    </row>
    <row r="22" spans="2:4" x14ac:dyDescent="0.25">
      <c r="B22" s="15"/>
      <c r="C22" s="13" t="s">
        <v>14</v>
      </c>
      <c r="D22" s="12"/>
    </row>
    <row r="23" spans="2:4" x14ac:dyDescent="0.25">
      <c r="B23" s="15"/>
      <c r="C23" s="2"/>
      <c r="D23" s="2"/>
    </row>
    <row r="24" spans="2:4" ht="45" x14ac:dyDescent="0.25">
      <c r="B24" s="15">
        <v>5</v>
      </c>
      <c r="C24" s="2" t="s">
        <v>15</v>
      </c>
      <c r="D24" s="3" t="s">
        <v>16</v>
      </c>
    </row>
    <row r="25" spans="2:4" x14ac:dyDescent="0.25">
      <c r="B25" s="15"/>
      <c r="C25" s="13" t="s">
        <v>14</v>
      </c>
      <c r="D25" s="12"/>
    </row>
    <row r="26" spans="2:4" x14ac:dyDescent="0.25">
      <c r="B26" s="15"/>
      <c r="C26" s="2"/>
      <c r="D26" s="2"/>
    </row>
    <row r="27" spans="2:4" ht="45" x14ac:dyDescent="0.25">
      <c r="B27" s="15">
        <v>6</v>
      </c>
      <c r="C27" s="2" t="s">
        <v>19</v>
      </c>
      <c r="D27" s="3" t="s">
        <v>16</v>
      </c>
    </row>
    <row r="28" spans="2:4" x14ac:dyDescent="0.25">
      <c r="B28" s="15"/>
      <c r="C28" s="13" t="s">
        <v>14</v>
      </c>
      <c r="D28" s="12"/>
    </row>
    <row r="29" spans="2:4" x14ac:dyDescent="0.25">
      <c r="B29" s="15"/>
      <c r="C29" s="2"/>
      <c r="D29" s="2"/>
    </row>
    <row r="30" spans="2:4" x14ac:dyDescent="0.25">
      <c r="B30" s="15"/>
      <c r="C30" s="8" t="s">
        <v>20</v>
      </c>
      <c r="D30" s="2"/>
    </row>
    <row r="31" spans="2:4" ht="30" x14ac:dyDescent="0.25">
      <c r="B31" s="15">
        <v>7</v>
      </c>
      <c r="C31" s="9" t="str">
        <f>CONCATENATE("How did the changes introduced on ",IF(D5="Please remember to enter dates on the DatesOfChanges sheet.","{SPECIFY DATE}",D5)," affect the relative priority given to groups in different categories?")</f>
        <v>How did the changes introduced on 30/05/2014 affect the relative priority given to groups in different categories?</v>
      </c>
      <c r="D31" s="2"/>
    </row>
    <row r="32" spans="2:4" x14ac:dyDescent="0.25">
      <c r="B32" s="15"/>
      <c r="C32" s="9"/>
      <c r="D32" s="2"/>
    </row>
    <row r="33" spans="2:4" x14ac:dyDescent="0.25">
      <c r="B33" s="16" t="s">
        <v>56</v>
      </c>
      <c r="C33" s="2" t="s">
        <v>21</v>
      </c>
      <c r="D33" s="3" t="s">
        <v>37</v>
      </c>
    </row>
    <row r="34" spans="2:4" x14ac:dyDescent="0.25">
      <c r="B34" s="16" t="s">
        <v>57</v>
      </c>
      <c r="C34" s="2" t="s">
        <v>22</v>
      </c>
      <c r="D34" s="3" t="s">
        <v>37</v>
      </c>
    </row>
    <row r="35" spans="2:4" x14ac:dyDescent="0.25">
      <c r="B35" s="16" t="s">
        <v>58</v>
      </c>
      <c r="C35" s="2" t="s">
        <v>23</v>
      </c>
      <c r="D35" s="3" t="s">
        <v>37</v>
      </c>
    </row>
    <row r="36" spans="2:4" ht="30" x14ac:dyDescent="0.25">
      <c r="B36" s="16" t="s">
        <v>59</v>
      </c>
      <c r="C36" s="2" t="s">
        <v>24</v>
      </c>
      <c r="D36" s="3" t="s">
        <v>37</v>
      </c>
    </row>
    <row r="37" spans="2:4" ht="60" x14ac:dyDescent="0.25">
      <c r="B37" s="16" t="s">
        <v>60</v>
      </c>
      <c r="C37" s="2" t="s">
        <v>25</v>
      </c>
      <c r="D37" s="3" t="s">
        <v>37</v>
      </c>
    </row>
    <row r="38" spans="2:4" ht="30" x14ac:dyDescent="0.25">
      <c r="B38" s="16" t="s">
        <v>61</v>
      </c>
      <c r="C38" s="2" t="s">
        <v>26</v>
      </c>
      <c r="D38" s="3" t="s">
        <v>37</v>
      </c>
    </row>
    <row r="39" spans="2:4" ht="30" x14ac:dyDescent="0.25">
      <c r="B39" s="16" t="s">
        <v>62</v>
      </c>
      <c r="C39" s="2" t="s">
        <v>27</v>
      </c>
      <c r="D39" s="3" t="s">
        <v>37</v>
      </c>
    </row>
    <row r="40" spans="2:4" ht="45" x14ac:dyDescent="0.25">
      <c r="B40" s="16" t="s">
        <v>63</v>
      </c>
      <c r="C40" s="2" t="s">
        <v>28</v>
      </c>
      <c r="D40" s="3" t="s">
        <v>37</v>
      </c>
    </row>
    <row r="41" spans="2:4" x14ac:dyDescent="0.25">
      <c r="B41" s="16" t="s">
        <v>64</v>
      </c>
      <c r="C41" s="2" t="s">
        <v>29</v>
      </c>
      <c r="D41" s="3" t="s">
        <v>37</v>
      </c>
    </row>
    <row r="42" spans="2:4" ht="30" x14ac:dyDescent="0.25">
      <c r="B42" s="16" t="s">
        <v>65</v>
      </c>
      <c r="C42" s="2" t="s">
        <v>30</v>
      </c>
      <c r="D42" s="3" t="s">
        <v>37</v>
      </c>
    </row>
    <row r="43" spans="2:4" x14ac:dyDescent="0.25">
      <c r="B43" s="16" t="s">
        <v>66</v>
      </c>
      <c r="C43" s="2" t="s">
        <v>31</v>
      </c>
      <c r="D43" s="3" t="s">
        <v>37</v>
      </c>
    </row>
    <row r="44" spans="2:4" x14ac:dyDescent="0.25">
      <c r="B44" s="16" t="s">
        <v>67</v>
      </c>
      <c r="C44" s="2" t="s">
        <v>32</v>
      </c>
      <c r="D44" s="3" t="s">
        <v>37</v>
      </c>
    </row>
    <row r="45" spans="2:4" x14ac:dyDescent="0.25">
      <c r="B45" s="16" t="s">
        <v>68</v>
      </c>
      <c r="C45" s="2" t="s">
        <v>33</v>
      </c>
      <c r="D45" s="3" t="s">
        <v>37</v>
      </c>
    </row>
    <row r="46" spans="2:4" x14ac:dyDescent="0.25">
      <c r="B46" s="16" t="s">
        <v>69</v>
      </c>
      <c r="C46" s="2" t="s">
        <v>34</v>
      </c>
      <c r="D46" s="3" t="s">
        <v>37</v>
      </c>
    </row>
    <row r="47" spans="2:4" x14ac:dyDescent="0.25">
      <c r="B47" s="16" t="s">
        <v>70</v>
      </c>
      <c r="C47" s="2" t="s">
        <v>35</v>
      </c>
      <c r="D47" s="3" t="s">
        <v>37</v>
      </c>
    </row>
    <row r="48" spans="2:4" x14ac:dyDescent="0.25">
      <c r="B48" s="16" t="s">
        <v>71</v>
      </c>
      <c r="C48" s="2" t="s">
        <v>36</v>
      </c>
      <c r="D48" s="3" t="s">
        <v>37</v>
      </c>
    </row>
    <row r="49" spans="2:4" x14ac:dyDescent="0.25">
      <c r="B49" s="15"/>
      <c r="C49" s="2"/>
      <c r="D49" s="2"/>
    </row>
    <row r="50" spans="2:4" x14ac:dyDescent="0.25">
      <c r="B50" s="15"/>
      <c r="C50" s="2"/>
      <c r="D50" s="2"/>
    </row>
    <row r="51" spans="2:4" ht="45" x14ac:dyDescent="0.25">
      <c r="B51" s="15"/>
      <c r="C51" s="13" t="s">
        <v>41</v>
      </c>
      <c r="D51" s="12" t="s">
        <v>99</v>
      </c>
    </row>
    <row r="52" spans="2:4" x14ac:dyDescent="0.25">
      <c r="B52" s="15"/>
      <c r="C52" s="13"/>
      <c r="D52" s="19"/>
    </row>
    <row r="53" spans="2:4" ht="26.25" x14ac:dyDescent="0.25">
      <c r="B53" s="15"/>
      <c r="C53" s="20"/>
      <c r="D53" s="19"/>
    </row>
    <row r="54" spans="2:4" x14ac:dyDescent="0.25">
      <c r="B54" s="15"/>
      <c r="C54" s="2"/>
      <c r="D54" s="2"/>
    </row>
    <row r="55" spans="2:4" hidden="1" x14ac:dyDescent="0.25">
      <c r="B55" s="15"/>
      <c r="C55" s="2"/>
      <c r="D55" s="2"/>
    </row>
    <row r="56" spans="2:4" hidden="1" x14ac:dyDescent="0.25">
      <c r="B56" s="15"/>
      <c r="C56" s="2"/>
      <c r="D56" s="2"/>
    </row>
    <row r="57" spans="2:4" hidden="1" x14ac:dyDescent="0.25">
      <c r="B57" s="15"/>
      <c r="C57" s="2"/>
      <c r="D57" s="2"/>
    </row>
    <row r="58" spans="2:4" hidden="1" x14ac:dyDescent="0.25">
      <c r="B58" s="15"/>
      <c r="C58" s="2"/>
      <c r="D58" s="2"/>
    </row>
    <row r="59" spans="2:4" hidden="1" x14ac:dyDescent="0.25">
      <c r="B59" s="15"/>
      <c r="C59" s="2"/>
      <c r="D59" s="2"/>
    </row>
    <row r="60" spans="2:4" hidden="1" x14ac:dyDescent="0.25">
      <c r="B60" s="15"/>
      <c r="C60" s="2"/>
      <c r="D60" s="2"/>
    </row>
    <row r="61" spans="2:4" hidden="1" x14ac:dyDescent="0.25">
      <c r="B61" s="15"/>
      <c r="C61" s="2"/>
      <c r="D61" s="2"/>
    </row>
    <row r="62" spans="2:4" hidden="1" x14ac:dyDescent="0.25">
      <c r="B62" s="15"/>
      <c r="C62" s="10" t="s">
        <v>50</v>
      </c>
      <c r="D62" s="2">
        <f>COUNTBLANK(D33:D48)+COUNTBLANK(D24)+COUNTBLANK(D27)+COUNTBLANK(D8)+IF(D8=D66,COUNTBLANK(D13)+COUNTBLANK(D21),COUNTBLANK(D16))</f>
        <v>0</v>
      </c>
    </row>
    <row r="63" spans="2:4" hidden="1" x14ac:dyDescent="0.25">
      <c r="B63" s="15"/>
      <c r="C63" s="2"/>
      <c r="D63" s="2"/>
    </row>
    <row r="64" spans="2:4" hidden="1" x14ac:dyDescent="0.25">
      <c r="B64" s="15"/>
      <c r="C64" s="8" t="s">
        <v>45</v>
      </c>
      <c r="D64" s="2"/>
    </row>
    <row r="65" spans="2:4" hidden="1" x14ac:dyDescent="0.25">
      <c r="B65" s="15"/>
      <c r="C65" s="2"/>
      <c r="D65" s="2"/>
    </row>
    <row r="66" spans="2:4" ht="60" hidden="1" x14ac:dyDescent="0.25">
      <c r="B66" s="15"/>
      <c r="C66" s="2" t="s">
        <v>74</v>
      </c>
      <c r="D66" s="2" t="s">
        <v>52</v>
      </c>
    </row>
    <row r="67" spans="2:4" hidden="1" x14ac:dyDescent="0.25">
      <c r="B67" s="15"/>
      <c r="C67" s="2"/>
      <c r="D67" s="2" t="s">
        <v>53</v>
      </c>
    </row>
    <row r="68" spans="2:4" hidden="1" x14ac:dyDescent="0.25">
      <c r="B68" s="15"/>
      <c r="C68" s="2"/>
      <c r="D68" s="2"/>
    </row>
    <row r="69" spans="2:4" ht="45" hidden="1" x14ac:dyDescent="0.25">
      <c r="B69" s="15"/>
      <c r="C69" s="2" t="s">
        <v>75</v>
      </c>
      <c r="D69" s="2" t="s">
        <v>54</v>
      </c>
    </row>
    <row r="70" spans="2:4" hidden="1" x14ac:dyDescent="0.25">
      <c r="B70" s="15"/>
      <c r="C70" s="2"/>
      <c r="D70" s="2" t="s">
        <v>55</v>
      </c>
    </row>
    <row r="71" spans="2:4" hidden="1" x14ac:dyDescent="0.25">
      <c r="B71" s="15"/>
      <c r="C71" s="2"/>
      <c r="D71" s="2"/>
    </row>
    <row r="72" spans="2:4" ht="45" hidden="1" x14ac:dyDescent="0.25">
      <c r="B72" s="15"/>
      <c r="C72" s="2" t="s">
        <v>78</v>
      </c>
      <c r="D72" s="2" t="s">
        <v>77</v>
      </c>
    </row>
    <row r="73" spans="2:4" ht="30" hidden="1" x14ac:dyDescent="0.25">
      <c r="B73" s="15"/>
      <c r="C73" s="2"/>
      <c r="D73" s="2" t="s">
        <v>79</v>
      </c>
    </row>
    <row r="74" spans="2:4" hidden="1" x14ac:dyDescent="0.25">
      <c r="B74" s="15"/>
      <c r="C74" s="2"/>
      <c r="D74" s="2"/>
    </row>
    <row r="75" spans="2:4" ht="60" hidden="1" x14ac:dyDescent="0.25">
      <c r="B75" s="15"/>
      <c r="C75" s="2" t="s">
        <v>76</v>
      </c>
      <c r="D75" s="2" t="s">
        <v>51</v>
      </c>
    </row>
    <row r="76" spans="2:4" ht="30" hidden="1" x14ac:dyDescent="0.25">
      <c r="B76" s="15"/>
      <c r="C76" s="2"/>
      <c r="D76" s="2" t="s">
        <v>12</v>
      </c>
    </row>
    <row r="77" spans="2:4" ht="30" hidden="1" x14ac:dyDescent="0.25">
      <c r="B77" s="15"/>
      <c r="C77" s="2"/>
      <c r="D77" s="2" t="s">
        <v>13</v>
      </c>
    </row>
    <row r="78" spans="2:4" hidden="1" x14ac:dyDescent="0.25">
      <c r="B78" s="15"/>
      <c r="C78" s="2"/>
      <c r="D78" s="2"/>
    </row>
    <row r="79" spans="2:4" ht="45" hidden="1" x14ac:dyDescent="0.25">
      <c r="B79" s="15"/>
      <c r="C79" s="2" t="s">
        <v>15</v>
      </c>
      <c r="D79" s="2" t="s">
        <v>16</v>
      </c>
    </row>
    <row r="80" spans="2:4" ht="30" hidden="1" x14ac:dyDescent="0.25">
      <c r="B80" s="15"/>
      <c r="C80" s="2"/>
      <c r="D80" s="2" t="s">
        <v>17</v>
      </c>
    </row>
    <row r="81" spans="2:4" ht="30" hidden="1" x14ac:dyDescent="0.25">
      <c r="B81" s="15"/>
      <c r="C81" s="2"/>
      <c r="D81" s="2" t="s">
        <v>18</v>
      </c>
    </row>
    <row r="82" spans="2:4" hidden="1" x14ac:dyDescent="0.25">
      <c r="B82" s="15"/>
      <c r="C82" s="2"/>
      <c r="D82" s="2"/>
    </row>
    <row r="83" spans="2:4" ht="45" hidden="1" x14ac:dyDescent="0.25">
      <c r="B83" s="15"/>
      <c r="C83" s="2" t="s">
        <v>19</v>
      </c>
      <c r="D83" s="2" t="s">
        <v>16</v>
      </c>
    </row>
    <row r="84" spans="2:4" ht="30" hidden="1" x14ac:dyDescent="0.25">
      <c r="B84" s="15"/>
      <c r="D84" s="2" t="s">
        <v>17</v>
      </c>
    </row>
    <row r="85" spans="2:4" ht="30" hidden="1" x14ac:dyDescent="0.25">
      <c r="B85" s="15"/>
      <c r="D85" s="2" t="s">
        <v>18</v>
      </c>
    </row>
    <row r="86" spans="2:4" hidden="1" x14ac:dyDescent="0.25">
      <c r="B86" s="15"/>
      <c r="C86" s="2"/>
      <c r="D86" s="2"/>
    </row>
    <row r="87" spans="2:4" hidden="1" x14ac:dyDescent="0.25">
      <c r="B87" s="15"/>
      <c r="D87" s="1" t="s">
        <v>37</v>
      </c>
    </row>
    <row r="88" spans="2:4" hidden="1" x14ac:dyDescent="0.25">
      <c r="B88" s="15"/>
      <c r="D88" s="1" t="s">
        <v>38</v>
      </c>
    </row>
    <row r="89" spans="2:4" hidden="1" x14ac:dyDescent="0.25">
      <c r="B89" s="15"/>
      <c r="D89" s="1" t="s">
        <v>39</v>
      </c>
    </row>
    <row r="90" spans="2:4" hidden="1" x14ac:dyDescent="0.25">
      <c r="B90" s="15"/>
      <c r="D90" s="1" t="s">
        <v>40</v>
      </c>
    </row>
  </sheetData>
  <dataValidations count="7">
    <dataValidation type="list" showInputMessage="1" showErrorMessage="1" promptTitle="Options" prompt="Select an option from the drop down list." sqref="D16">
      <formula1>$D$72:$D$73</formula1>
    </dataValidation>
    <dataValidation type="list" showInputMessage="1" showErrorMessage="1" promptTitle="Options" prompt="Select an option from the drop down list." sqref="D13">
      <formula1>$D$69:$D$70</formula1>
    </dataValidation>
    <dataValidation type="list" showInputMessage="1" showErrorMessage="1" promptTitle="Options" prompt="Select an option from the drop down list." sqref="D8">
      <formula1>$D$66:$D$67</formula1>
    </dataValidation>
    <dataValidation type="list" showInputMessage="1" showErrorMessage="1" promptTitle="Options" prompt="Select an option from the drop down list." sqref="D21">
      <formula1>$D$75:$D$77</formula1>
    </dataValidation>
    <dataValidation type="list" showInputMessage="1" showErrorMessage="1" promptTitle="Options" prompt="Select an option from the drop down list." sqref="D33:D48">
      <formula1>$D$87:$D$90</formula1>
    </dataValidation>
    <dataValidation type="list" showInputMessage="1" showErrorMessage="1" promptTitle="Options" prompt="Select an option from the drop down list." sqref="D27">
      <formula1>$D$83:$D$85</formula1>
    </dataValidation>
    <dataValidation type="list" showInputMessage="1" showErrorMessage="1" promptTitle="Options" prompt="Select an option from the drop down list." sqref="D24">
      <formula1>$D$79:$D$81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AuthorityDetails</vt:lpstr>
      <vt:lpstr>DatesOfChanges</vt:lpstr>
      <vt:lpstr>Change1</vt:lpstr>
      <vt:lpstr>Change2</vt:lpstr>
      <vt:lpstr>Change3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Vine</dc:creator>
  <cp:lastModifiedBy>Helen Bowler</cp:lastModifiedBy>
  <dcterms:created xsi:type="dcterms:W3CDTF">2015-08-05T12:14:16Z</dcterms:created>
  <dcterms:modified xsi:type="dcterms:W3CDTF">2015-09-17T10:19:13Z</dcterms:modified>
</cp:coreProperties>
</file>