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90" windowWidth="15300" windowHeight="9000"/>
  </bookViews>
  <sheets>
    <sheet name="1" sheetId="2" r:id="rId1"/>
  </sheets>
  <calcPr calcId="145621"/>
</workbook>
</file>

<file path=xl/calcChain.xml><?xml version="1.0" encoding="utf-8"?>
<calcChain xmlns="http://schemas.openxmlformats.org/spreadsheetml/2006/main">
  <c r="F26" i="2" l="1"/>
  <c r="C26" i="2"/>
  <c r="C21" i="2"/>
  <c r="F21" i="2" s="1"/>
  <c r="C20" i="2"/>
  <c r="F20" i="2" s="1"/>
  <c r="C19" i="2"/>
  <c r="F19" i="2" s="1"/>
  <c r="C18" i="2"/>
  <c r="F18" i="2" s="1"/>
  <c r="B17" i="2"/>
  <c r="C17" i="2" s="1"/>
  <c r="C16" i="2"/>
  <c r="F16" i="2" s="1"/>
  <c r="B15" i="2"/>
  <c r="C15" i="2" s="1"/>
  <c r="F15" i="2" s="1"/>
  <c r="B14" i="2"/>
  <c r="F17" i="2" l="1"/>
  <c r="C14" i="2"/>
  <c r="F14" i="2" s="1"/>
</calcChain>
</file>

<file path=xl/sharedStrings.xml><?xml version="1.0" encoding="utf-8"?>
<sst xmlns="http://schemas.openxmlformats.org/spreadsheetml/2006/main" count="39" uniqueCount="33">
  <si>
    <t>2014/15</t>
  </si>
  <si>
    <t>2015/16</t>
  </si>
  <si>
    <t>2016/17</t>
  </si>
  <si>
    <t>Independent Best Interest Assessors</t>
  </si>
  <si>
    <t>2013/14</t>
  </si>
  <si>
    <t>2012/13</t>
  </si>
  <si>
    <t>2011/12</t>
  </si>
  <si>
    <t>2010/11</t>
  </si>
  <si>
    <t>2009/10</t>
  </si>
  <si>
    <t>Employed by LCC (Best Interest Assessors)</t>
  </si>
  <si>
    <t>2d</t>
  </si>
  <si>
    <t>TOTAL</t>
  </si>
  <si>
    <t>Mental Health Assessors (Various Dr's Assessments)</t>
  </si>
  <si>
    <t>2017/18 Budget</t>
  </si>
  <si>
    <t>Leicestershire County Council</t>
  </si>
  <si>
    <t>LCC Employed BIA</t>
  </si>
  <si>
    <t>Independent BIAs</t>
  </si>
  <si>
    <t>Mental health Assessors</t>
  </si>
  <si>
    <t>Contracted 3rd Party agency</t>
  </si>
  <si>
    <t>*2017</t>
  </si>
  <si>
    <t>*01.04.17 to 02.05.17</t>
  </si>
  <si>
    <t>1)</t>
  </si>
  <si>
    <r>
      <rPr>
        <b/>
        <u/>
        <sz val="11"/>
        <color theme="1"/>
        <rFont val="Calibri"/>
        <family val="2"/>
        <scheme val="minor"/>
      </rPr>
      <t xml:space="preserve">2C </t>
    </r>
    <r>
      <rPr>
        <sz val="11"/>
        <color theme="1"/>
        <rFont val="Calibri"/>
        <family val="2"/>
        <scheme val="minor"/>
      </rPr>
      <t xml:space="preserve">  Mental Health Assessors are paid £185 per assessment plus 45p per mile.</t>
    </r>
  </si>
  <si>
    <t>a.</t>
  </si>
  <si>
    <t>b.</t>
  </si>
  <si>
    <t>c.</t>
  </si>
  <si>
    <t>d.</t>
  </si>
  <si>
    <t>2a)</t>
  </si>
  <si>
    <t>n/a</t>
  </si>
  <si>
    <t>We have no data for this period, as the DoLS for Leicester City was managed by Leicestershire County from 2009 to 31.03.2014</t>
  </si>
  <si>
    <r>
      <rPr>
        <b/>
        <u/>
        <sz val="11"/>
        <color theme="1"/>
        <rFont val="Calibri"/>
        <family val="2"/>
        <scheme val="minor"/>
      </rPr>
      <t>2B</t>
    </r>
    <r>
      <rPr>
        <sz val="11"/>
        <color theme="1"/>
        <rFont val="Calibri"/>
        <family val="2"/>
        <scheme val="minor"/>
      </rPr>
      <t xml:space="preserve">  BIA assessments are not paid a fixed price as the majority are completed by local authority staff, who are paid a fixed annual salary to undertake assessments. However, the price paid per independent BIA varies from between £300 to £500 per assessment</t>
    </r>
  </si>
  <si>
    <r>
      <rPr>
        <b/>
        <u/>
        <sz val="11"/>
        <color theme="1"/>
        <rFont val="Calibri"/>
        <family val="2"/>
        <scheme val="minor"/>
      </rPr>
      <t>2E</t>
    </r>
    <r>
      <rPr>
        <sz val="11"/>
        <color theme="1"/>
        <rFont val="Calibri"/>
        <family val="2"/>
        <scheme val="minor"/>
      </rPr>
      <t xml:space="preserve"> - Please note that junior staff names are exempt from release under Section 40(2) of The Act as they are personal data and the Council judges that disclosure to the wider world under the Act would constitute a breach of Data Protection principles, notably Principle 1-fair and lawful processing and Principle 2 – processing for specified and not incompatible purposes   and this therefore acts as a refusal notice under s.17 of The Act. The Head of Service for Adult Mental Health for which DoLS is a part of is Sarah Morris - Sarah.Morris@leicester.gov.uk</t>
    </r>
  </si>
  <si>
    <t>We have 6 permanent BIA's and a further 12 qaulified Social Workers who complete a number of assessments each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</si>
</sst>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quot;£&quot;#,##0.00"/>
    <numFmt numFmtId="43" formatCode="_-* #,##0.00_-;\-* #,##0.00_-;_-* &quot;-&quot;??_-;_-@_-"/>
    <numFmt numFmtId="164" formatCode="&quot;£&quot;#,##0.0;\-&quot;£&quot;#,##0.0"/>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2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3" fillId="0" borderId="0" xfId="0" applyFont="1"/>
    <xf numFmtId="0" fontId="0" fillId="0" borderId="1" xfId="0" applyBorder="1"/>
    <xf numFmtId="0" fontId="2" fillId="0" borderId="5" xfId="0" applyFont="1" applyBorder="1" applyAlignment="1">
      <alignment horizontal="center" vertical="top" wrapText="1"/>
    </xf>
    <xf numFmtId="0" fontId="2" fillId="0" borderId="5" xfId="0" applyFont="1" applyBorder="1" applyAlignment="1">
      <alignment vertical="top" wrapText="1"/>
    </xf>
    <xf numFmtId="0" fontId="2" fillId="0" borderId="6" xfId="0" applyFont="1" applyBorder="1" applyAlignment="1">
      <alignment horizontal="center" vertical="top" wrapText="1"/>
    </xf>
    <xf numFmtId="0" fontId="0" fillId="0" borderId="16" xfId="0" applyBorder="1"/>
    <xf numFmtId="0" fontId="0" fillId="0" borderId="17" xfId="0" applyBorder="1"/>
    <xf numFmtId="0" fontId="0" fillId="0" borderId="18" xfId="0" applyBorder="1"/>
    <xf numFmtId="0" fontId="0" fillId="0" borderId="19" xfId="0" applyBorder="1"/>
    <xf numFmtId="0" fontId="0" fillId="0" borderId="19" xfId="0" applyBorder="1" applyAlignment="1">
      <alignment horizontal="right"/>
    </xf>
    <xf numFmtId="0" fontId="2" fillId="0" borderId="0" xfId="0" applyFont="1"/>
    <xf numFmtId="0" fontId="0" fillId="0" borderId="0" xfId="0" applyAlignment="1">
      <alignment wrapText="1"/>
    </xf>
    <xf numFmtId="0" fontId="0" fillId="0" borderId="0" xfId="0" applyFill="1" applyBorder="1"/>
    <xf numFmtId="0" fontId="0" fillId="0" borderId="0" xfId="0" applyBorder="1"/>
    <xf numFmtId="0" fontId="0" fillId="0" borderId="0" xfId="0" applyAlignment="1"/>
    <xf numFmtId="7" fontId="0" fillId="0" borderId="7" xfId="1" applyNumberFormat="1" applyFont="1" applyBorder="1"/>
    <xf numFmtId="7" fontId="0" fillId="0" borderId="8" xfId="1" applyNumberFormat="1" applyFont="1" applyBorder="1"/>
    <xf numFmtId="7" fontId="0" fillId="0" borderId="10" xfId="1" applyNumberFormat="1" applyFont="1" applyBorder="1"/>
    <xf numFmtId="7" fontId="0" fillId="0" borderId="11" xfId="1" applyNumberFormat="1" applyFont="1" applyBorder="1"/>
    <xf numFmtId="7" fontId="0" fillId="0" borderId="14" xfId="1" applyNumberFormat="1" applyFont="1" applyBorder="1"/>
    <xf numFmtId="7" fontId="0" fillId="0" borderId="12" xfId="1" applyNumberFormat="1" applyFont="1" applyBorder="1"/>
    <xf numFmtId="7" fontId="0" fillId="0" borderId="3" xfId="1" applyNumberFormat="1" applyFont="1" applyBorder="1"/>
    <xf numFmtId="7" fontId="0" fillId="0" borderId="15" xfId="1" applyNumberFormat="1" applyFont="1" applyBorder="1"/>
    <xf numFmtId="7" fontId="0" fillId="0" borderId="4" xfId="1" applyNumberFormat="1" applyFont="1" applyBorder="1"/>
    <xf numFmtId="7" fontId="0" fillId="0" borderId="2" xfId="1" applyNumberFormat="1" applyFont="1" applyBorder="1"/>
    <xf numFmtId="7" fontId="0" fillId="0" borderId="10" xfId="1" applyNumberFormat="1" applyFont="1" applyBorder="1" applyAlignment="1">
      <alignment horizontal="right"/>
    </xf>
    <xf numFmtId="7" fontId="0" fillId="0" borderId="13" xfId="1" applyNumberFormat="1" applyFont="1" applyBorder="1" applyAlignment="1">
      <alignment horizontal="right"/>
    </xf>
    <xf numFmtId="0" fontId="3" fillId="0" borderId="19" xfId="0" applyFont="1" applyBorder="1"/>
    <xf numFmtId="0" fontId="2" fillId="0" borderId="19" xfId="0" applyFont="1" applyBorder="1" applyAlignment="1">
      <alignment vertical="top" wrapText="1"/>
    </xf>
    <xf numFmtId="0" fontId="2" fillId="0" borderId="19" xfId="0" applyFont="1" applyBorder="1" applyAlignment="1">
      <alignment horizontal="center" vertical="top" wrapText="1"/>
    </xf>
    <xf numFmtId="164" fontId="0" fillId="0" borderId="19" xfId="1" applyNumberFormat="1" applyFont="1" applyBorder="1"/>
    <xf numFmtId="0" fontId="0" fillId="0" borderId="0" xfId="0" applyAlignment="1">
      <alignment wrapText="1"/>
    </xf>
    <xf numFmtId="43" fontId="0" fillId="0" borderId="9" xfId="1" applyNumberFormat="1" applyFont="1" applyBorder="1" applyAlignment="1">
      <alignment horizontal="center" vertical="center" wrapText="1"/>
    </xf>
    <xf numFmtId="0" fontId="0" fillId="0" borderId="20"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workbookViewId="0">
      <selection activeCell="E29" sqref="E29"/>
    </sheetView>
  </sheetViews>
  <sheetFormatPr defaultRowHeight="15" x14ac:dyDescent="0.25"/>
  <cols>
    <col min="1" max="1" width="7.85546875" customWidth="1"/>
    <col min="2" max="2" width="18.42578125" customWidth="1"/>
    <col min="3" max="3" width="19.28515625" customWidth="1"/>
    <col min="4" max="4" width="24.140625" customWidth="1"/>
    <col min="5" max="5" width="25.28515625" customWidth="1"/>
    <col min="6" max="6" width="11.28515625" customWidth="1"/>
  </cols>
  <sheetData>
    <row r="1" spans="1:6" x14ac:dyDescent="0.25">
      <c r="A1" s="11" t="s">
        <v>21</v>
      </c>
    </row>
    <row r="2" spans="1:6" x14ac:dyDescent="0.25">
      <c r="B2" s="11" t="s">
        <v>23</v>
      </c>
      <c r="C2" s="11" t="s">
        <v>24</v>
      </c>
      <c r="D2" s="11" t="s">
        <v>25</v>
      </c>
      <c r="E2" s="11" t="s">
        <v>26</v>
      </c>
    </row>
    <row r="3" spans="1:6" x14ac:dyDescent="0.25">
      <c r="A3" s="9"/>
      <c r="B3" s="9" t="s">
        <v>15</v>
      </c>
      <c r="C3" s="9" t="s">
        <v>16</v>
      </c>
      <c r="D3" s="9" t="s">
        <v>17</v>
      </c>
      <c r="E3" s="9" t="s">
        <v>18</v>
      </c>
      <c r="F3" s="13"/>
    </row>
    <row r="4" spans="1:6" x14ac:dyDescent="0.25">
      <c r="A4" s="9">
        <v>2014</v>
      </c>
      <c r="B4" s="9">
        <v>382</v>
      </c>
      <c r="C4" s="9">
        <v>235</v>
      </c>
      <c r="D4" s="9">
        <v>366</v>
      </c>
      <c r="E4" s="9">
        <v>0</v>
      </c>
      <c r="F4" s="14"/>
    </row>
    <row r="5" spans="1:6" x14ac:dyDescent="0.25">
      <c r="A5" s="9">
        <v>2015</v>
      </c>
      <c r="B5" s="9">
        <v>478</v>
      </c>
      <c r="C5" s="9">
        <v>232</v>
      </c>
      <c r="D5" s="9">
        <v>485</v>
      </c>
      <c r="E5" s="9">
        <v>0</v>
      </c>
      <c r="F5" s="14"/>
    </row>
    <row r="6" spans="1:6" x14ac:dyDescent="0.25">
      <c r="A6" s="9">
        <v>2016</v>
      </c>
      <c r="B6" s="9">
        <v>517</v>
      </c>
      <c r="C6" s="9">
        <v>190</v>
      </c>
      <c r="D6" s="9">
        <v>811</v>
      </c>
      <c r="E6" s="9">
        <v>0</v>
      </c>
      <c r="F6" s="14"/>
    </row>
    <row r="7" spans="1:6" x14ac:dyDescent="0.25">
      <c r="A7" s="10" t="s">
        <v>19</v>
      </c>
      <c r="B7" s="9">
        <v>46</v>
      </c>
      <c r="C7" s="9">
        <v>9</v>
      </c>
      <c r="D7" s="9">
        <v>47</v>
      </c>
      <c r="E7" s="9">
        <v>0</v>
      </c>
      <c r="F7" s="14"/>
    </row>
    <row r="9" spans="1:6" x14ac:dyDescent="0.25">
      <c r="B9" t="s">
        <v>20</v>
      </c>
    </row>
    <row r="12" spans="1:6" ht="15.75" thickBot="1" x14ac:dyDescent="0.3">
      <c r="A12" s="1" t="s">
        <v>27</v>
      </c>
    </row>
    <row r="13" spans="1:6" ht="45.75" thickBot="1" x14ac:dyDescent="0.3">
      <c r="A13" s="2"/>
      <c r="B13" s="3" t="s">
        <v>14</v>
      </c>
      <c r="C13" s="4" t="s">
        <v>9</v>
      </c>
      <c r="D13" s="4" t="s">
        <v>3</v>
      </c>
      <c r="E13" s="4" t="s">
        <v>12</v>
      </c>
      <c r="F13" s="5" t="s">
        <v>11</v>
      </c>
    </row>
    <row r="14" spans="1:6" x14ac:dyDescent="0.25">
      <c r="A14" s="6" t="s">
        <v>8</v>
      </c>
      <c r="B14" s="16">
        <f>104863.25+32644+10955</f>
        <v>148462.25</v>
      </c>
      <c r="C14" s="17">
        <f>210483.18-B14</f>
        <v>62020.929999999993</v>
      </c>
      <c r="D14" s="33" t="s">
        <v>29</v>
      </c>
      <c r="E14" s="34"/>
      <c r="F14" s="25">
        <f>SUM(B14:E14)</f>
        <v>210483.18</v>
      </c>
    </row>
    <row r="15" spans="1:6" x14ac:dyDescent="0.25">
      <c r="A15" s="7" t="s">
        <v>7</v>
      </c>
      <c r="B15" s="18">
        <f>120300+59400.5</f>
        <v>179700.5</v>
      </c>
      <c r="C15" s="19">
        <f>182505.5-B15</f>
        <v>2805</v>
      </c>
      <c r="D15" s="35"/>
      <c r="E15" s="36"/>
      <c r="F15" s="22">
        <f t="shared" ref="F15:F21" si="0">SUM(B15:E15)</f>
        <v>182505.5</v>
      </c>
    </row>
    <row r="16" spans="1:6" x14ac:dyDescent="0.25">
      <c r="A16" s="7" t="s">
        <v>6</v>
      </c>
      <c r="B16" s="18">
        <v>169487</v>
      </c>
      <c r="C16" s="19">
        <f>190458.76-B16</f>
        <v>20971.760000000009</v>
      </c>
      <c r="D16" s="35"/>
      <c r="E16" s="36"/>
      <c r="F16" s="22">
        <f t="shared" si="0"/>
        <v>190458.76</v>
      </c>
    </row>
    <row r="17" spans="1:10" x14ac:dyDescent="0.25">
      <c r="A17" s="7" t="s">
        <v>5</v>
      </c>
      <c r="B17" s="18">
        <f>56720+56720</f>
        <v>113440</v>
      </c>
      <c r="C17" s="19">
        <f>121983.9-B17</f>
        <v>8543.8999999999942</v>
      </c>
      <c r="D17" s="35"/>
      <c r="E17" s="36"/>
      <c r="F17" s="22">
        <f t="shared" si="0"/>
        <v>121983.9</v>
      </c>
    </row>
    <row r="18" spans="1:10" x14ac:dyDescent="0.25">
      <c r="A18" s="7" t="s">
        <v>4</v>
      </c>
      <c r="B18" s="18">
        <v>210028</v>
      </c>
      <c r="C18" s="19">
        <f>214367.69-B18</f>
        <v>4339.6900000000023</v>
      </c>
      <c r="D18" s="35"/>
      <c r="E18" s="36"/>
      <c r="F18" s="22">
        <f t="shared" si="0"/>
        <v>214367.69</v>
      </c>
    </row>
    <row r="19" spans="1:10" x14ac:dyDescent="0.25">
      <c r="A19" s="7" t="s">
        <v>0</v>
      </c>
      <c r="B19" s="26" t="s">
        <v>28</v>
      </c>
      <c r="C19" s="19">
        <f>434275.58-D19-E19</f>
        <v>232980.52000000002</v>
      </c>
      <c r="D19" s="19">
        <v>128075.75</v>
      </c>
      <c r="E19" s="21">
        <v>73219.31</v>
      </c>
      <c r="F19" s="22">
        <f t="shared" si="0"/>
        <v>434275.58</v>
      </c>
    </row>
    <row r="20" spans="1:10" x14ac:dyDescent="0.25">
      <c r="A20" s="7" t="s">
        <v>1</v>
      </c>
      <c r="B20" s="26" t="s">
        <v>28</v>
      </c>
      <c r="C20" s="19">
        <f>638406.53-D20-E20</f>
        <v>337381.88000000006</v>
      </c>
      <c r="D20" s="19">
        <v>199948.33</v>
      </c>
      <c r="E20" s="21">
        <v>101076.32</v>
      </c>
      <c r="F20" s="22">
        <f t="shared" si="0"/>
        <v>638406.53</v>
      </c>
    </row>
    <row r="21" spans="1:10" ht="15.75" thickBot="1" x14ac:dyDescent="0.3">
      <c r="A21" s="8" t="s">
        <v>2</v>
      </c>
      <c r="B21" s="27" t="s">
        <v>28</v>
      </c>
      <c r="C21" s="20">
        <f>626261.21-D21-E21</f>
        <v>335984.25</v>
      </c>
      <c r="D21" s="20">
        <v>198656.86</v>
      </c>
      <c r="E21" s="23">
        <v>91620.1</v>
      </c>
      <c r="F21" s="24">
        <f t="shared" si="0"/>
        <v>626261.21</v>
      </c>
    </row>
    <row r="22" spans="1:10" ht="48" customHeight="1" x14ac:dyDescent="0.25">
      <c r="A22" s="37" t="s">
        <v>30</v>
      </c>
      <c r="B22" s="37"/>
      <c r="C22" s="37"/>
      <c r="D22" s="37"/>
      <c r="E22" s="37"/>
      <c r="F22" s="37"/>
      <c r="G22" s="12"/>
      <c r="H22" s="12"/>
      <c r="I22" s="12"/>
    </row>
    <row r="23" spans="1:10" ht="27.75" customHeight="1" x14ac:dyDescent="0.25">
      <c r="A23" t="s">
        <v>22</v>
      </c>
    </row>
    <row r="24" spans="1:10" ht="18.75" customHeight="1" x14ac:dyDescent="0.25"/>
    <row r="25" spans="1:10" ht="45" x14ac:dyDescent="0.25">
      <c r="A25" s="28" t="s">
        <v>10</v>
      </c>
      <c r="B25" s="9"/>
      <c r="C25" s="29" t="s">
        <v>9</v>
      </c>
      <c r="D25" s="29" t="s">
        <v>3</v>
      </c>
      <c r="E25" s="29" t="s">
        <v>12</v>
      </c>
      <c r="F25" s="30" t="s">
        <v>11</v>
      </c>
    </row>
    <row r="26" spans="1:10" x14ac:dyDescent="0.25">
      <c r="A26" s="9" t="s">
        <v>13</v>
      </c>
      <c r="B26" s="9"/>
      <c r="C26" s="31">
        <f>703300-D26-E26</f>
        <v>370200</v>
      </c>
      <c r="D26" s="31">
        <v>210000</v>
      </c>
      <c r="E26" s="31">
        <v>123100</v>
      </c>
      <c r="F26" s="31">
        <f>SUM(C26:E26)</f>
        <v>703300</v>
      </c>
    </row>
    <row r="28" spans="1:10" ht="84.75" customHeight="1" x14ac:dyDescent="0.25">
      <c r="A28" s="32" t="s">
        <v>31</v>
      </c>
      <c r="B28" s="32"/>
      <c r="C28" s="32"/>
      <c r="D28" s="32"/>
      <c r="E28" s="32"/>
      <c r="F28" s="32"/>
      <c r="G28" s="12"/>
      <c r="H28" s="12"/>
    </row>
    <row r="30" spans="1:10" x14ac:dyDescent="0.25">
      <c r="A30" s="14" t="s">
        <v>32</v>
      </c>
      <c r="B30" s="15"/>
      <c r="C30" s="15"/>
      <c r="D30" s="15"/>
      <c r="E30" s="15"/>
      <c r="F30" s="15"/>
      <c r="G30" s="15"/>
      <c r="H30" s="15"/>
      <c r="I30" s="15"/>
      <c r="J30" s="15"/>
    </row>
  </sheetData>
  <mergeCells count="3">
    <mergeCell ref="D14:E18"/>
    <mergeCell ref="A22:F22"/>
    <mergeCell ref="A28:F28"/>
  </mergeCells>
  <pageMargins left="0.31496062992125984" right="0.31496062992125984"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vt:lpstr>
    </vt:vector>
  </TitlesOfParts>
  <Company>Leicester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Davinder Sian</dc:creator>
  <cp:lastModifiedBy>Tracy Loach</cp:lastModifiedBy>
  <cp:lastPrinted>2017-05-09T08:19:49Z</cp:lastPrinted>
  <dcterms:created xsi:type="dcterms:W3CDTF">2017-05-08T10:25:18Z</dcterms:created>
  <dcterms:modified xsi:type="dcterms:W3CDTF">2017-05-10T13:20:26Z</dcterms:modified>
</cp:coreProperties>
</file>