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19\17800\17840 Pearce\"/>
    </mc:Choice>
  </mc:AlternateContent>
  <xr:revisionPtr revIDLastSave="0" documentId="8_{88E5FC65-6597-411D-A17E-FDE29DA88E77}" xr6:coauthVersionLast="36" xr6:coauthVersionMax="36" xr10:uidLastSave="{00000000-0000-0000-0000-000000000000}"/>
  <bookViews>
    <workbookView xWindow="120" yWindow="90" windowWidth="15195" windowHeight="11250" xr2:uid="{00000000-000D-0000-FFFF-FFFF00000000}"/>
  </bookViews>
  <sheets>
    <sheet name="Permits_issued_in_zone_A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" l="1"/>
  <c r="F15" i="1"/>
  <c r="J15" i="1"/>
  <c r="F11" i="1"/>
  <c r="F6" i="1"/>
  <c r="C3" i="1"/>
  <c r="D3" i="1"/>
  <c r="E3" i="1"/>
  <c r="G3" i="1"/>
  <c r="H3" i="1"/>
  <c r="I3" i="1"/>
  <c r="J3" i="1"/>
  <c r="K3" i="1"/>
  <c r="B3" i="1"/>
  <c r="I16" i="1"/>
  <c r="I15" i="1" s="1"/>
  <c r="H16" i="1"/>
  <c r="H15" i="1" s="1"/>
  <c r="G16" i="1"/>
  <c r="G15" i="1" s="1"/>
  <c r="E16" i="1"/>
  <c r="E15" i="1" s="1"/>
  <c r="D16" i="1"/>
  <c r="D15" i="1" s="1"/>
  <c r="C16" i="1"/>
  <c r="C15" i="1" s="1"/>
  <c r="B16" i="1"/>
  <c r="B15" i="1" s="1"/>
  <c r="D18" i="1"/>
  <c r="C18" i="1"/>
  <c r="B18" i="1"/>
  <c r="I17" i="1"/>
  <c r="H17" i="1"/>
  <c r="G17" i="1"/>
  <c r="D17" i="1"/>
  <c r="C17" i="1"/>
  <c r="B17" i="1"/>
  <c r="F4" i="1"/>
  <c r="F3" i="1" s="1"/>
</calcChain>
</file>

<file path=xl/sharedStrings.xml><?xml version="1.0" encoding="utf-8"?>
<sst xmlns="http://schemas.openxmlformats.org/spreadsheetml/2006/main" count="34" uniqueCount="29">
  <si>
    <t>2014/15</t>
  </si>
  <si>
    <t>2015/16</t>
  </si>
  <si>
    <t>2016/17</t>
  </si>
  <si>
    <t>2017/18</t>
  </si>
  <si>
    <t>2018/19 as per 11.03.2019</t>
  </si>
  <si>
    <t>Visitor scratchcards for new residents (new rules £2 per card)</t>
  </si>
  <si>
    <t>Business with vehicle registration number (new rules, £100)</t>
  </si>
  <si>
    <t>Business without vehilce registration number (new rules, £150)</t>
  </si>
  <si>
    <t>Annual Visitor (new rules, £30)</t>
  </si>
  <si>
    <t>Annual visitor for residents requiring regular carer attendance (new rules, free)</t>
  </si>
  <si>
    <t>Annual visitor for residents over State Pension age (new rules, free)</t>
  </si>
  <si>
    <t>Maintenance scratchcards (new rules, £2 per card)</t>
  </si>
  <si>
    <t>Religious or Charitable (old rules, £25)</t>
  </si>
  <si>
    <t>Visitor scratchcards (new rules, £2 per card)</t>
  </si>
  <si>
    <t>Carer permit for resident requiring carer attendance (old rules, free)</t>
  </si>
  <si>
    <t>Resident permit (£25)</t>
  </si>
  <si>
    <t>Maintenance scratchcards old rules, £1 per card)</t>
  </si>
  <si>
    <t>Visitor scratchcards for over 60 (old rules, free)</t>
  </si>
  <si>
    <t>5 free scratchcards per household (old rules, free)</t>
  </si>
  <si>
    <t>Visitor scratchcards (old rules, £1 per card)</t>
  </si>
  <si>
    <t>Resident permit for blue badge holders (free)</t>
  </si>
  <si>
    <t>5 free visitor scratchcards issued with each new or renewed resident permit (new rules, free)</t>
  </si>
  <si>
    <t>Total resident permits</t>
  </si>
  <si>
    <t>Total visitor scratchcards (new rules)</t>
  </si>
  <si>
    <t>Total annual visitor permits (new rules)</t>
  </si>
  <si>
    <t>Total visitor scratchcards (old rules)</t>
  </si>
  <si>
    <t>Zone A - Holy Trinity</t>
  </si>
  <si>
    <t>Lancaster Road</t>
  </si>
  <si>
    <t>Permit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</si>
</sst>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18" fillId="0" borderId="0" xfId="0" applyFont="1" applyAlignment="1">
      <alignment wrapText="1"/>
    </xf>
    <xf numFmtId="3" fontId="20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3" fontId="20" fillId="0" borderId="13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vertical="top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3" fontId="20" fillId="0" borderId="21" xfId="0" applyNumberFormat="1" applyFont="1" applyBorder="1" applyAlignment="1">
      <alignment horizontal="center" vertical="top" wrapText="1"/>
    </xf>
    <xf numFmtId="3" fontId="20" fillId="0" borderId="22" xfId="0" applyNumberFormat="1" applyFont="1" applyBorder="1" applyAlignment="1">
      <alignment horizontal="center" vertical="top" wrapText="1"/>
    </xf>
    <xf numFmtId="3" fontId="20" fillId="0" borderId="23" xfId="0" applyNumberFormat="1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 horizontal="center" vertical="top" wrapText="1"/>
    </xf>
    <xf numFmtId="3" fontId="19" fillId="0" borderId="20" xfId="0" applyNumberFormat="1" applyFont="1" applyBorder="1" applyAlignment="1">
      <alignment horizontal="center" vertical="top" wrapText="1"/>
    </xf>
    <xf numFmtId="3" fontId="20" fillId="0" borderId="25" xfId="0" applyNumberFormat="1" applyFont="1" applyBorder="1" applyAlignment="1">
      <alignment horizontal="center" vertical="top" wrapText="1"/>
    </xf>
    <xf numFmtId="3" fontId="20" fillId="0" borderId="26" xfId="0" applyNumberFormat="1" applyFont="1" applyBorder="1" applyAlignment="1">
      <alignment horizontal="center" vertical="top" wrapText="1"/>
    </xf>
    <xf numFmtId="3" fontId="19" fillId="0" borderId="19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center" vertical="top" wrapText="1"/>
    </xf>
    <xf numFmtId="3" fontId="0" fillId="0" borderId="25" xfId="0" applyNumberFormat="1" applyFont="1" applyBorder="1" applyAlignment="1">
      <alignment horizontal="center" vertical="top" wrapText="1"/>
    </xf>
    <xf numFmtId="3" fontId="0" fillId="0" borderId="26" xfId="0" applyNumberFormat="1" applyFont="1" applyBorder="1" applyAlignment="1">
      <alignment horizontal="center" vertical="top" wrapText="1"/>
    </xf>
    <xf numFmtId="3" fontId="0" fillId="0" borderId="23" xfId="0" applyNumberFormat="1" applyFont="1" applyBorder="1" applyAlignment="1">
      <alignment horizontal="center" vertical="top" wrapText="1"/>
    </xf>
    <xf numFmtId="3" fontId="0" fillId="0" borderId="24" xfId="0" applyNumberFormat="1" applyFont="1" applyBorder="1" applyAlignment="1">
      <alignment horizontal="center" vertical="top" wrapText="1"/>
    </xf>
    <xf numFmtId="3" fontId="19" fillId="0" borderId="27" xfId="0" applyNumberFormat="1" applyFont="1" applyBorder="1" applyAlignment="1">
      <alignment horizontal="center" vertical="top" wrapText="1"/>
    </xf>
    <xf numFmtId="3" fontId="19" fillId="0" borderId="28" xfId="0" applyNumberFormat="1" applyFont="1" applyBorder="1" applyAlignment="1">
      <alignment horizontal="center" vertical="top" wrapText="1"/>
    </xf>
    <xf numFmtId="3" fontId="19" fillId="0" borderId="29" xfId="0" applyNumberFormat="1" applyFont="1" applyBorder="1" applyAlignment="1">
      <alignment horizontal="center" vertical="top" wrapText="1"/>
    </xf>
    <xf numFmtId="3" fontId="19" fillId="0" borderId="33" xfId="0" applyNumberFormat="1" applyFont="1" applyBorder="1" applyAlignment="1">
      <alignment horizontal="center" vertical="top"/>
    </xf>
    <xf numFmtId="3" fontId="19" fillId="0" borderId="34" xfId="0" applyNumberFormat="1" applyFont="1" applyBorder="1" applyAlignment="1">
      <alignment horizontal="center" vertical="top"/>
    </xf>
    <xf numFmtId="3" fontId="19" fillId="0" borderId="35" xfId="0" applyNumberFormat="1" applyFont="1" applyBorder="1" applyAlignment="1">
      <alignment horizontal="center" vertical="top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C7" sqref="C7"/>
    </sheetView>
  </sheetViews>
  <sheetFormatPr defaultRowHeight="12.75" x14ac:dyDescent="0.2"/>
  <cols>
    <col min="1" max="1" width="42.140625" customWidth="1"/>
    <col min="2" max="5" width="8.7109375" customWidth="1"/>
    <col min="6" max="6" width="13.28515625" bestFit="1" customWidth="1"/>
    <col min="11" max="11" width="12.7109375" customWidth="1"/>
  </cols>
  <sheetData>
    <row r="1" spans="1:11" ht="26.45" customHeight="1" thickBot="1" x14ac:dyDescent="0.25">
      <c r="A1" s="42" t="s">
        <v>28</v>
      </c>
      <c r="B1" s="39" t="s">
        <v>26</v>
      </c>
      <c r="C1" s="40"/>
      <c r="D1" s="40"/>
      <c r="E1" s="40"/>
      <c r="F1" s="41"/>
      <c r="G1" s="39" t="s">
        <v>27</v>
      </c>
      <c r="H1" s="40"/>
      <c r="I1" s="40"/>
      <c r="J1" s="40"/>
      <c r="K1" s="41"/>
    </row>
    <row r="2" spans="1:11" ht="39" thickBot="1" x14ac:dyDescent="0.25">
      <c r="A2" s="43"/>
      <c r="B2" s="36" t="s">
        <v>0</v>
      </c>
      <c r="C2" s="37" t="s">
        <v>1</v>
      </c>
      <c r="D2" s="37" t="s">
        <v>2</v>
      </c>
      <c r="E2" s="37" t="s">
        <v>3</v>
      </c>
      <c r="F2" s="38" t="s">
        <v>4</v>
      </c>
      <c r="G2" s="36" t="s">
        <v>0</v>
      </c>
      <c r="H2" s="37" t="s">
        <v>1</v>
      </c>
      <c r="I2" s="37" t="s">
        <v>2</v>
      </c>
      <c r="J2" s="37" t="s">
        <v>3</v>
      </c>
      <c r="K2" s="38" t="s">
        <v>4</v>
      </c>
    </row>
    <row r="3" spans="1:11" x14ac:dyDescent="0.2">
      <c r="A3" s="9" t="s">
        <v>22</v>
      </c>
      <c r="B3" s="33">
        <f>SUM(B4:B5)</f>
        <v>219</v>
      </c>
      <c r="C3" s="34">
        <f t="shared" ref="C3:K3" si="0">SUM(C4:C5)</f>
        <v>216</v>
      </c>
      <c r="D3" s="34">
        <f t="shared" si="0"/>
        <v>226</v>
      </c>
      <c r="E3" s="34">
        <f t="shared" si="0"/>
        <v>217</v>
      </c>
      <c r="F3" s="35">
        <f t="shared" si="0"/>
        <v>201</v>
      </c>
      <c r="G3" s="33">
        <f t="shared" si="0"/>
        <v>21</v>
      </c>
      <c r="H3" s="34">
        <f t="shared" si="0"/>
        <v>21</v>
      </c>
      <c r="I3" s="34">
        <f t="shared" si="0"/>
        <v>16</v>
      </c>
      <c r="J3" s="34">
        <f t="shared" si="0"/>
        <v>15</v>
      </c>
      <c r="K3" s="35">
        <f t="shared" si="0"/>
        <v>14</v>
      </c>
    </row>
    <row r="4" spans="1:11" x14ac:dyDescent="0.2">
      <c r="A4" s="10" t="s">
        <v>15</v>
      </c>
      <c r="B4" s="15">
        <v>213</v>
      </c>
      <c r="C4" s="1">
        <v>210</v>
      </c>
      <c r="D4" s="1">
        <v>223</v>
      </c>
      <c r="E4" s="1">
        <v>216</v>
      </c>
      <c r="F4" s="16">
        <f>144+55</f>
        <v>199</v>
      </c>
      <c r="G4" s="15">
        <v>19</v>
      </c>
      <c r="H4" s="1">
        <v>17</v>
      </c>
      <c r="I4" s="1">
        <v>14</v>
      </c>
      <c r="J4" s="1">
        <v>14</v>
      </c>
      <c r="K4" s="16">
        <v>13</v>
      </c>
    </row>
    <row r="5" spans="1:11" x14ac:dyDescent="0.2">
      <c r="A5" s="11" t="s">
        <v>20</v>
      </c>
      <c r="B5" s="17">
        <v>6</v>
      </c>
      <c r="C5" s="2">
        <v>6</v>
      </c>
      <c r="D5" s="2">
        <v>3</v>
      </c>
      <c r="E5" s="2">
        <v>1</v>
      </c>
      <c r="F5" s="18">
        <v>2</v>
      </c>
      <c r="G5" s="17">
        <v>2</v>
      </c>
      <c r="H5" s="2">
        <v>4</v>
      </c>
      <c r="I5" s="2">
        <v>2</v>
      </c>
      <c r="J5" s="2">
        <v>1</v>
      </c>
      <c r="K5" s="18">
        <v>1</v>
      </c>
    </row>
    <row r="6" spans="1:11" x14ac:dyDescent="0.2">
      <c r="A6" s="9" t="s">
        <v>24</v>
      </c>
      <c r="B6" s="19"/>
      <c r="C6" s="3"/>
      <c r="D6" s="3"/>
      <c r="E6" s="3"/>
      <c r="F6" s="20">
        <f>SUM(F7:F9)</f>
        <v>71</v>
      </c>
      <c r="G6" s="19"/>
      <c r="H6" s="3"/>
      <c r="I6" s="3"/>
      <c r="J6" s="3"/>
      <c r="K6" s="20">
        <v>9</v>
      </c>
    </row>
    <row r="7" spans="1:11" x14ac:dyDescent="0.2">
      <c r="A7" s="12" t="s">
        <v>8</v>
      </c>
      <c r="B7" s="15"/>
      <c r="C7" s="1"/>
      <c r="D7" s="1"/>
      <c r="E7" s="1"/>
      <c r="F7" s="16">
        <v>56</v>
      </c>
      <c r="G7" s="15"/>
      <c r="H7" s="1"/>
      <c r="I7" s="1"/>
      <c r="J7" s="1"/>
      <c r="K7" s="16">
        <v>4</v>
      </c>
    </row>
    <row r="8" spans="1:11" ht="25.5" x14ac:dyDescent="0.2">
      <c r="A8" s="12" t="s">
        <v>10</v>
      </c>
      <c r="B8" s="21"/>
      <c r="C8" s="5"/>
      <c r="D8" s="5"/>
      <c r="E8" s="5"/>
      <c r="F8" s="22">
        <v>14</v>
      </c>
      <c r="G8" s="21"/>
      <c r="H8" s="5"/>
      <c r="I8" s="5"/>
      <c r="J8" s="5"/>
      <c r="K8" s="22">
        <v>5</v>
      </c>
    </row>
    <row r="9" spans="1:11" ht="25.5" x14ac:dyDescent="0.2">
      <c r="A9" s="12" t="s">
        <v>9</v>
      </c>
      <c r="B9" s="17"/>
      <c r="C9" s="2"/>
      <c r="D9" s="2"/>
      <c r="E9" s="2"/>
      <c r="F9" s="18">
        <v>1</v>
      </c>
      <c r="G9" s="17"/>
      <c r="H9" s="2"/>
      <c r="I9" s="2"/>
      <c r="J9" s="2"/>
      <c r="K9" s="18"/>
    </row>
    <row r="10" spans="1:11" ht="25.5" x14ac:dyDescent="0.2">
      <c r="A10" s="13" t="s">
        <v>14</v>
      </c>
      <c r="B10" s="23">
        <v>7</v>
      </c>
      <c r="C10" s="4">
        <v>7</v>
      </c>
      <c r="D10" s="4">
        <v>8</v>
      </c>
      <c r="E10" s="4">
        <v>6</v>
      </c>
      <c r="F10" s="20">
        <v>2</v>
      </c>
      <c r="G10" s="23"/>
      <c r="H10" s="4">
        <v>1</v>
      </c>
      <c r="I10" s="4">
        <v>2</v>
      </c>
      <c r="J10" s="4"/>
      <c r="K10" s="20"/>
    </row>
    <row r="11" spans="1:11" x14ac:dyDescent="0.2">
      <c r="A11" s="13" t="s">
        <v>23</v>
      </c>
      <c r="B11" s="23"/>
      <c r="C11" s="4"/>
      <c r="D11" s="4"/>
      <c r="E11" s="4"/>
      <c r="F11" s="20">
        <f>SUM(F12:F14)</f>
        <v>2015</v>
      </c>
      <c r="G11" s="23"/>
      <c r="H11" s="4"/>
      <c r="I11" s="4"/>
      <c r="J11" s="4"/>
      <c r="K11" s="20">
        <v>180</v>
      </c>
    </row>
    <row r="12" spans="1:11" x14ac:dyDescent="0.2">
      <c r="A12" s="12" t="s">
        <v>13</v>
      </c>
      <c r="B12" s="24"/>
      <c r="C12" s="6"/>
      <c r="D12" s="6"/>
      <c r="E12" s="6"/>
      <c r="F12" s="25">
        <v>1710</v>
      </c>
      <c r="G12" s="24"/>
      <c r="H12" s="6"/>
      <c r="I12" s="6"/>
      <c r="J12" s="6"/>
      <c r="K12" s="25">
        <v>170</v>
      </c>
    </row>
    <row r="13" spans="1:11" ht="25.5" x14ac:dyDescent="0.2">
      <c r="A13" s="12" t="s">
        <v>5</v>
      </c>
      <c r="B13" s="26"/>
      <c r="C13" s="7"/>
      <c r="D13" s="7"/>
      <c r="E13" s="7"/>
      <c r="F13" s="27">
        <v>25</v>
      </c>
      <c r="G13" s="26"/>
      <c r="H13" s="7"/>
      <c r="I13" s="7"/>
      <c r="J13" s="7"/>
      <c r="K13" s="27"/>
    </row>
    <row r="14" spans="1:11" ht="25.5" x14ac:dyDescent="0.2">
      <c r="A14" s="12" t="s">
        <v>21</v>
      </c>
      <c r="B14" s="28"/>
      <c r="C14" s="8"/>
      <c r="D14" s="8"/>
      <c r="E14" s="8"/>
      <c r="F14" s="29">
        <v>280</v>
      </c>
      <c r="G14" s="28"/>
      <c r="H14" s="8"/>
      <c r="I14" s="8"/>
      <c r="J14" s="8"/>
      <c r="K14" s="29">
        <v>10</v>
      </c>
    </row>
    <row r="15" spans="1:11" x14ac:dyDescent="0.2">
      <c r="A15" s="13" t="s">
        <v>25</v>
      </c>
      <c r="B15" s="23">
        <f>B16+B17+B18</f>
        <v>9634</v>
      </c>
      <c r="C15" s="4">
        <f t="shared" ref="C15:K15" si="1">C16+C17+C18</f>
        <v>9947</v>
      </c>
      <c r="D15" s="4">
        <f t="shared" si="1"/>
        <v>10188</v>
      </c>
      <c r="E15" s="4">
        <f t="shared" si="1"/>
        <v>9980</v>
      </c>
      <c r="F15" s="20">
        <f t="shared" si="1"/>
        <v>3220</v>
      </c>
      <c r="G15" s="23">
        <f t="shared" si="1"/>
        <v>1153</v>
      </c>
      <c r="H15" s="4">
        <f t="shared" si="1"/>
        <v>1130</v>
      </c>
      <c r="I15" s="4">
        <f t="shared" si="1"/>
        <v>1561</v>
      </c>
      <c r="J15" s="4">
        <f t="shared" si="1"/>
        <v>1730</v>
      </c>
      <c r="K15" s="20">
        <f t="shared" si="1"/>
        <v>445</v>
      </c>
    </row>
    <row r="16" spans="1:11" x14ac:dyDescent="0.2">
      <c r="A16" s="12" t="s">
        <v>19</v>
      </c>
      <c r="B16" s="24">
        <f>4881+1260</f>
        <v>6141</v>
      </c>
      <c r="C16" s="6">
        <f>4542+1650</f>
        <v>6192</v>
      </c>
      <c r="D16" s="6">
        <f>2022+4155</f>
        <v>6177</v>
      </c>
      <c r="E16" s="6">
        <f>15+5770</f>
        <v>5785</v>
      </c>
      <c r="F16" s="25">
        <v>1810</v>
      </c>
      <c r="G16" s="24">
        <f>173+180</f>
        <v>353</v>
      </c>
      <c r="H16" s="6">
        <f>115+120</f>
        <v>235</v>
      </c>
      <c r="I16" s="6">
        <f>156+255</f>
        <v>411</v>
      </c>
      <c r="J16" s="6">
        <v>355</v>
      </c>
      <c r="K16" s="25">
        <v>75</v>
      </c>
    </row>
    <row r="17" spans="1:11" x14ac:dyDescent="0.2">
      <c r="A17" s="12" t="s">
        <v>17</v>
      </c>
      <c r="B17" s="26">
        <f>2006+645</f>
        <v>2651</v>
      </c>
      <c r="C17" s="7">
        <f>1915+1065</f>
        <v>2980</v>
      </c>
      <c r="D17" s="7">
        <f>505+2775</f>
        <v>3280</v>
      </c>
      <c r="E17" s="7">
        <v>3600</v>
      </c>
      <c r="F17" s="27">
        <v>1140</v>
      </c>
      <c r="G17" s="26">
        <f>690+45</f>
        <v>735</v>
      </c>
      <c r="H17" s="7">
        <f>465+390</f>
        <v>855</v>
      </c>
      <c r="I17" s="7">
        <f>165+945</f>
        <v>1110</v>
      </c>
      <c r="J17" s="7">
        <v>1335</v>
      </c>
      <c r="K17" s="27">
        <v>345</v>
      </c>
    </row>
    <row r="18" spans="1:11" ht="25.5" x14ac:dyDescent="0.2">
      <c r="A18" s="12" t="s">
        <v>18</v>
      </c>
      <c r="B18" s="28">
        <f>727+115</f>
        <v>842</v>
      </c>
      <c r="C18" s="8">
        <f>550+225</f>
        <v>775</v>
      </c>
      <c r="D18" s="8">
        <f>301+430</f>
        <v>731</v>
      </c>
      <c r="E18" s="8">
        <v>595</v>
      </c>
      <c r="F18" s="29">
        <v>270</v>
      </c>
      <c r="G18" s="28">
        <v>65</v>
      </c>
      <c r="H18" s="8">
        <v>40</v>
      </c>
      <c r="I18" s="8">
        <v>40</v>
      </c>
      <c r="J18" s="8">
        <v>40</v>
      </c>
      <c r="K18" s="29">
        <v>25</v>
      </c>
    </row>
    <row r="19" spans="1:11" ht="25.5" x14ac:dyDescent="0.2">
      <c r="A19" s="13" t="s">
        <v>6</v>
      </c>
      <c r="B19" s="23"/>
      <c r="C19" s="4"/>
      <c r="D19" s="4"/>
      <c r="E19" s="4"/>
      <c r="F19" s="20">
        <v>4</v>
      </c>
      <c r="G19" s="23"/>
      <c r="H19" s="4"/>
      <c r="I19" s="4"/>
      <c r="J19" s="4"/>
      <c r="K19" s="20"/>
    </row>
    <row r="20" spans="1:11" ht="25.5" x14ac:dyDescent="0.2">
      <c r="A20" s="13" t="s">
        <v>7</v>
      </c>
      <c r="B20" s="23"/>
      <c r="C20" s="4"/>
      <c r="D20" s="4"/>
      <c r="E20" s="4"/>
      <c r="F20" s="20">
        <v>1</v>
      </c>
      <c r="G20" s="23"/>
      <c r="H20" s="4"/>
      <c r="I20" s="4"/>
      <c r="J20" s="4"/>
      <c r="K20" s="20"/>
    </row>
    <row r="21" spans="1:11" x14ac:dyDescent="0.2">
      <c r="A21" s="13" t="s">
        <v>12</v>
      </c>
      <c r="B21" s="23">
        <v>15</v>
      </c>
      <c r="C21" s="4">
        <v>15</v>
      </c>
      <c r="D21" s="4">
        <v>15</v>
      </c>
      <c r="E21" s="4">
        <v>10</v>
      </c>
      <c r="F21" s="20">
        <v>9</v>
      </c>
      <c r="G21" s="23"/>
      <c r="H21" s="4"/>
      <c r="I21" s="4">
        <v>3</v>
      </c>
      <c r="J21" s="4"/>
      <c r="K21" s="20"/>
    </row>
    <row r="22" spans="1:11" ht="25.5" x14ac:dyDescent="0.2">
      <c r="A22" s="13" t="s">
        <v>11</v>
      </c>
      <c r="B22" s="23"/>
      <c r="C22" s="4"/>
      <c r="D22" s="4"/>
      <c r="E22" s="4"/>
      <c r="F22" s="20">
        <v>250</v>
      </c>
      <c r="G22" s="23"/>
      <c r="H22" s="4"/>
      <c r="I22" s="4"/>
      <c r="J22" s="4"/>
      <c r="K22" s="20">
        <v>40</v>
      </c>
    </row>
    <row r="23" spans="1:11" ht="26.25" thickBot="1" x14ac:dyDescent="0.25">
      <c r="A23" s="14" t="s">
        <v>16</v>
      </c>
      <c r="B23" s="30">
        <v>148</v>
      </c>
      <c r="C23" s="31">
        <v>110</v>
      </c>
      <c r="D23" s="31">
        <v>71</v>
      </c>
      <c r="E23" s="31">
        <v>18</v>
      </c>
      <c r="F23" s="32">
        <v>20</v>
      </c>
      <c r="G23" s="30">
        <v>30</v>
      </c>
      <c r="H23" s="31">
        <v>30</v>
      </c>
      <c r="I23" s="31">
        <v>46</v>
      </c>
      <c r="J23" s="31">
        <v>30</v>
      </c>
      <c r="K23" s="32">
        <v>20</v>
      </c>
    </row>
  </sheetData>
  <mergeCells count="3">
    <mergeCell ref="B1:F1"/>
    <mergeCell ref="G1:K1"/>
    <mergeCell ref="A1:A2"/>
  </mergeCells>
  <pageMargins left="0.75" right="0.75" top="1" bottom="1" header="1" footer="1"/>
  <pageSetup orientation="portrait" r:id="rId1"/>
  <headerFooter>
    <oddHeader>&amp;L&amp;C&amp;R</oddHeader>
    <oddFooter>&amp;L&amp;C&amp;R</oddFooter>
  </headerFooter>
  <ignoredErrors>
    <ignoredError sqref="K3 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Permits_issued_in_zone_A_1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Kaloshina</dc:creator>
  <cp:lastModifiedBy>Tracy Loach</cp:lastModifiedBy>
  <dcterms:created xsi:type="dcterms:W3CDTF">2019-03-11T10:29:15Z</dcterms:created>
  <dcterms:modified xsi:type="dcterms:W3CDTF">2019-03-19T11:04:01Z</dcterms:modified>
</cp:coreProperties>
</file>