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0\21400\21450 Tatum\"/>
    </mc:Choice>
  </mc:AlternateContent>
  <bookViews>
    <workbookView xWindow="-120" yWindow="-120" windowWidth="20730" windowHeight="11160"/>
  </bookViews>
  <sheets>
    <sheet name="Solar PV" sheetId="1" r:id="rId1"/>
  </sheets>
  <definedNames>
    <definedName name="_xlnm.Print_Area" localSheetId="0">'Solar PV'!$A$3:$S$16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Q5" i="1"/>
  <c r="H6" i="1"/>
  <c r="H7" i="1"/>
  <c r="Q7" i="1"/>
  <c r="H8" i="1"/>
  <c r="Q8" i="1"/>
  <c r="H9" i="1"/>
  <c r="Q9" i="1"/>
  <c r="H10" i="1"/>
  <c r="Q10" i="1"/>
  <c r="H11" i="1"/>
  <c r="Q11" i="1"/>
  <c r="H12" i="1"/>
  <c r="Q12" i="1"/>
  <c r="H13" i="1"/>
  <c r="Q14" i="1"/>
  <c r="B16" i="1"/>
  <c r="E16" i="1"/>
  <c r="G16" i="1"/>
  <c r="K16" i="1"/>
  <c r="L16" i="1"/>
  <c r="M16" i="1"/>
  <c r="N16" i="1"/>
  <c r="O16" i="1"/>
  <c r="P16" i="1"/>
  <c r="K19" i="1"/>
  <c r="L19" i="1"/>
  <c r="M19" i="1"/>
  <c r="N19" i="1"/>
  <c r="O19" i="1"/>
  <c r="P19" i="1"/>
  <c r="H22" i="1"/>
  <c r="B22" i="1"/>
  <c r="E22" i="1"/>
  <c r="G22" i="1"/>
  <c r="Q16" i="1" l="1"/>
  <c r="Q19" i="1"/>
  <c r="H16" i="1"/>
</calcChain>
</file>

<file path=xl/sharedStrings.xml><?xml version="1.0" encoding="utf-8"?>
<sst xmlns="http://schemas.openxmlformats.org/spreadsheetml/2006/main" count="60" uniqueCount="33">
  <si>
    <t>kWh/y</t>
  </si>
  <si>
    <t>kWp</t>
  </si>
  <si>
    <r>
      <t>Annual CO</t>
    </r>
    <r>
      <rPr>
        <b/>
        <vertAlign val="superscript"/>
        <sz val="9"/>
        <rFont val="Arial"/>
        <family val="2"/>
      </rPr>
      <t>2</t>
    </r>
    <r>
      <rPr>
        <b/>
        <sz val="10"/>
        <rFont val="Arial"/>
        <family val="2"/>
      </rPr>
      <t xml:space="preserve"> Savings (kg)</t>
    </r>
  </si>
  <si>
    <t>Annual Cost Savings</t>
  </si>
  <si>
    <t>Annual Generation (kWh)</t>
  </si>
  <si>
    <t>System Size (kWp)</t>
  </si>
  <si>
    <t>Site</t>
  </si>
  <si>
    <t>Planned Solar PV Installation on Council Buildings</t>
  </si>
  <si>
    <t>All Solar PV Installations on Owned by which are monitored</t>
  </si>
  <si>
    <t>All Solar PV Installations on Council buildings which are monitored</t>
  </si>
  <si>
    <t>Euston Street Stores</t>
  </si>
  <si>
    <t>Haymarket Bus Station</t>
  </si>
  <si>
    <t>Leicester Business Centre, Ross Walk</t>
  </si>
  <si>
    <t>Braunstone Leisure Centre</t>
  </si>
  <si>
    <t>Community Energy (PPA)</t>
  </si>
  <si>
    <t>145 Panels</t>
  </si>
  <si>
    <t>Evington Leisure Centre</t>
  </si>
  <si>
    <t>120 Q Cell POLY Panels</t>
  </si>
  <si>
    <t>Dock</t>
  </si>
  <si>
    <t>78 Panels</t>
  </si>
  <si>
    <t>Hamilton Libraray</t>
  </si>
  <si>
    <t>175 IBC 260W ZX POLY Panels</t>
  </si>
  <si>
    <t>The Brite Centre</t>
  </si>
  <si>
    <t>171 Phono 240 Wp panels (2 Systems)</t>
  </si>
  <si>
    <t>New Data Centre - City Learning Centre</t>
  </si>
  <si>
    <t>City Hall</t>
  </si>
  <si>
    <t>460 Panels</t>
  </si>
  <si>
    <t>Leicester Leys Leisure Centre</t>
  </si>
  <si>
    <t>Installation Date</t>
  </si>
  <si>
    <t>Electricity Generation by years</t>
  </si>
  <si>
    <t>Solar PV Installations on Council Buildings</t>
  </si>
  <si>
    <t>Total</t>
  </si>
  <si>
    <t>Issue with monitoring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</si>
</sst>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164" formatCode="#,##0.0"/>
    <numFmt numFmtId="165" formatCode="&quot;£&quot;#,##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4"/>
      <color theme="4" tint="-0.249977111117893"/>
      <name val="Arial"/>
      <family val="2"/>
    </font>
    <font>
      <sz val="11"/>
      <color rgb="FF333333"/>
      <name val="Helvetic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56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1" fillId="0" borderId="0" xfId="1" applyNumberFormat="1"/>
    <xf numFmtId="0" fontId="1" fillId="0" borderId="0" xfId="1" applyAlignment="1">
      <alignment horizontal="center"/>
    </xf>
    <xf numFmtId="164" fontId="2" fillId="0" borderId="1" xfId="1" applyNumberFormat="1" applyFont="1" applyBorder="1"/>
    <xf numFmtId="165" fontId="2" fillId="0" borderId="1" xfId="1" applyNumberFormat="1" applyFont="1" applyBorder="1"/>
    <xf numFmtId="0" fontId="2" fillId="0" borderId="0" xfId="1" applyFont="1"/>
    <xf numFmtId="3" fontId="2" fillId="0" borderId="1" xfId="1" applyNumberFormat="1" applyFont="1" applyBorder="1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164" fontId="1" fillId="0" borderId="0" xfId="1" applyNumberFormat="1"/>
    <xf numFmtId="165" fontId="1" fillId="0" borderId="0" xfId="1" applyNumberFormat="1"/>
    <xf numFmtId="0" fontId="4" fillId="0" borderId="0" xfId="1" applyFont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3" fontId="4" fillId="0" borderId="1" xfId="1" applyNumberFormat="1" applyFont="1" applyBorder="1"/>
    <xf numFmtId="166" fontId="2" fillId="0" borderId="1" xfId="1" applyNumberFormat="1" applyFont="1" applyBorder="1"/>
    <xf numFmtId="0" fontId="7" fillId="0" borderId="0" xfId="0" applyFont="1"/>
    <xf numFmtId="6" fontId="1" fillId="0" borderId="0" xfId="1" applyNumberFormat="1"/>
    <xf numFmtId="17" fontId="1" fillId="0" borderId="0" xfId="1" applyNumberFormat="1"/>
    <xf numFmtId="166" fontId="1" fillId="0" borderId="0" xfId="1" applyNumberFormat="1"/>
    <xf numFmtId="3" fontId="7" fillId="0" borderId="0" xfId="0" applyNumberFormat="1" applyFont="1"/>
    <xf numFmtId="17" fontId="1" fillId="0" borderId="0" xfId="1" applyNumberFormat="1" applyAlignment="1">
      <alignment horizontal="center"/>
    </xf>
    <xf numFmtId="3" fontId="1" fillId="3" borderId="0" xfId="1" applyNumberFormat="1" applyFill="1"/>
    <xf numFmtId="3" fontId="7" fillId="3" borderId="0" xfId="0" applyNumberFormat="1" applyFont="1" applyFill="1"/>
    <xf numFmtId="6" fontId="8" fillId="3" borderId="0" xfId="1" applyNumberFormat="1" applyFont="1" applyFill="1"/>
    <xf numFmtId="17" fontId="1" fillId="3" borderId="0" xfId="1" applyNumberFormat="1" applyFill="1" applyAlignment="1">
      <alignment horizontal="center"/>
    </xf>
    <xf numFmtId="164" fontId="1" fillId="3" borderId="0" xfId="1" applyNumberFormat="1" applyFill="1"/>
    <xf numFmtId="165" fontId="1" fillId="3" borderId="0" xfId="1" applyNumberFormat="1" applyFill="1"/>
    <xf numFmtId="0" fontId="1" fillId="3" borderId="0" xfId="1" applyFill="1"/>
    <xf numFmtId="0" fontId="1" fillId="3" borderId="0" xfId="1" applyFill="1" applyAlignment="1">
      <alignment horizontal="center"/>
    </xf>
    <xf numFmtId="166" fontId="1" fillId="3" borderId="0" xfId="1" applyNumberFormat="1" applyFill="1"/>
    <xf numFmtId="3" fontId="1" fillId="4" borderId="0" xfId="1" applyNumberFormat="1" applyFill="1"/>
    <xf numFmtId="0" fontId="9" fillId="0" borderId="0" xfId="1" applyFont="1"/>
    <xf numFmtId="3" fontId="4" fillId="0" borderId="0" xfId="1" applyNumberFormat="1" applyFont="1"/>
    <xf numFmtId="3" fontId="4" fillId="3" borderId="0" xfId="1" applyNumberFormat="1" applyFont="1" applyFill="1"/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A21" sqref="A21:XFD21"/>
    </sheetView>
  </sheetViews>
  <sheetFormatPr defaultRowHeight="12.75" x14ac:dyDescent="0.2"/>
  <cols>
    <col min="1" max="1" width="42.28515625" style="1" customWidth="1"/>
    <col min="2" max="2" width="10.7109375" style="1" customWidth="1"/>
    <col min="3" max="3" width="9.42578125" style="3" customWidth="1"/>
    <col min="4" max="4" width="34.42578125" style="1" bestFit="1" customWidth="1"/>
    <col min="5" max="5" width="12.140625" style="2" customWidth="1"/>
    <col min="6" max="6" width="11" style="1" customWidth="1"/>
    <col min="7" max="7" width="15.85546875" style="1" customWidth="1"/>
    <col min="8" max="8" width="14.85546875" style="1" customWidth="1"/>
    <col min="9" max="9" width="16.42578125" style="1" bestFit="1" customWidth="1"/>
    <col min="10" max="10" width="24" style="1" customWidth="1"/>
    <col min="11" max="14" width="9.140625" style="1"/>
    <col min="15" max="15" width="10.140625" style="1" bestFit="1" customWidth="1"/>
    <col min="16" max="16" width="9.140625" style="1"/>
    <col min="17" max="17" width="11.140625" style="1" bestFit="1" customWidth="1"/>
    <col min="18" max="18" width="4.140625" style="1" customWidth="1"/>
    <col min="19" max="19" width="64" style="1" customWidth="1"/>
    <col min="20" max="16384" width="9.140625" style="1"/>
  </cols>
  <sheetData>
    <row r="1" spans="1:19" x14ac:dyDescent="0.2">
      <c r="H1" s="35">
        <v>3.4884999999999999E-2</v>
      </c>
    </row>
    <row r="2" spans="1:19" ht="18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38" t="s">
        <v>29</v>
      </c>
      <c r="L2" s="38"/>
      <c r="M2" s="38"/>
      <c r="N2" s="38"/>
      <c r="O2" s="38"/>
      <c r="P2" s="38"/>
      <c r="Q2" s="38"/>
    </row>
    <row r="3" spans="1:19" ht="35.25" customHeight="1" x14ac:dyDescent="0.2">
      <c r="A3" s="16" t="s">
        <v>6</v>
      </c>
      <c r="B3" s="39" t="s">
        <v>5</v>
      </c>
      <c r="C3" s="39"/>
      <c r="D3" s="15"/>
      <c r="E3" s="40" t="s">
        <v>4</v>
      </c>
      <c r="F3" s="40"/>
      <c r="G3" s="14" t="s">
        <v>3</v>
      </c>
      <c r="H3" s="14" t="s">
        <v>2</v>
      </c>
      <c r="I3" s="16" t="s">
        <v>28</v>
      </c>
      <c r="J3" s="15"/>
      <c r="K3" s="13">
        <v>2015</v>
      </c>
      <c r="L3" s="13">
        <v>2016</v>
      </c>
      <c r="M3" s="13">
        <v>2017</v>
      </c>
      <c r="N3" s="13">
        <v>2018</v>
      </c>
      <c r="O3" s="13">
        <v>2019</v>
      </c>
      <c r="P3" s="13">
        <v>2020</v>
      </c>
      <c r="Q3" s="13" t="s">
        <v>31</v>
      </c>
    </row>
    <row r="4" spans="1:19" x14ac:dyDescent="0.2">
      <c r="A4" s="1" t="s">
        <v>27</v>
      </c>
      <c r="B4" s="22">
        <v>29.44</v>
      </c>
      <c r="C4" s="3" t="s">
        <v>1</v>
      </c>
      <c r="D4" s="1" t="s">
        <v>26</v>
      </c>
      <c r="E4" s="2">
        <v>23000</v>
      </c>
      <c r="F4" s="1" t="s">
        <v>0</v>
      </c>
      <c r="G4" s="12">
        <v>2760</v>
      </c>
      <c r="H4" s="11">
        <f>SUM(E4*H$1)/1000</f>
        <v>0.80235500000000004</v>
      </c>
      <c r="I4" s="3">
        <v>2004</v>
      </c>
      <c r="K4" s="2"/>
      <c r="L4" s="2"/>
      <c r="M4" s="2"/>
      <c r="N4" s="2"/>
      <c r="O4" s="2"/>
      <c r="P4" s="2"/>
      <c r="Q4" s="36"/>
    </row>
    <row r="5" spans="1:19" ht="13.5" customHeight="1" x14ac:dyDescent="0.2">
      <c r="A5" s="1" t="s">
        <v>25</v>
      </c>
      <c r="B5" s="22">
        <v>23.4</v>
      </c>
      <c r="C5" s="3" t="s">
        <v>1</v>
      </c>
      <c r="E5" s="2">
        <v>20978</v>
      </c>
      <c r="F5" s="1" t="s">
        <v>0</v>
      </c>
      <c r="G5" s="12">
        <v>2517.36</v>
      </c>
      <c r="H5" s="11">
        <f t="shared" ref="H5:H13" si="0">E5*0.034885</f>
        <v>731.81753000000003</v>
      </c>
      <c r="I5" s="24">
        <v>41883</v>
      </c>
      <c r="J5" s="20"/>
      <c r="K5" s="23"/>
      <c r="L5" s="2">
        <v>18123</v>
      </c>
      <c r="M5" s="2">
        <v>16622</v>
      </c>
      <c r="N5" s="34">
        <v>7237</v>
      </c>
      <c r="O5" s="34">
        <v>6290</v>
      </c>
      <c r="P5" s="34">
        <v>4570</v>
      </c>
      <c r="Q5" s="36">
        <f>SUM(K5:P5)</f>
        <v>52842</v>
      </c>
      <c r="S5" s="34" t="s">
        <v>32</v>
      </c>
    </row>
    <row r="6" spans="1:19" ht="13.5" customHeight="1" x14ac:dyDescent="0.2">
      <c r="A6" s="1" t="s">
        <v>24</v>
      </c>
      <c r="B6" s="22">
        <v>41.28</v>
      </c>
      <c r="C6" s="3" t="s">
        <v>1</v>
      </c>
      <c r="D6" s="1" t="s">
        <v>23</v>
      </c>
      <c r="E6" s="2">
        <v>35007</v>
      </c>
      <c r="F6" s="1" t="s">
        <v>0</v>
      </c>
      <c r="G6" s="12">
        <v>4200.84</v>
      </c>
      <c r="H6" s="11">
        <f t="shared" si="0"/>
        <v>1221.2191949999999</v>
      </c>
      <c r="I6" s="24">
        <v>41791</v>
      </c>
      <c r="J6" s="20"/>
      <c r="K6" s="23"/>
      <c r="L6" s="2"/>
      <c r="M6" s="2"/>
      <c r="N6" s="2"/>
      <c r="O6" s="2"/>
      <c r="P6" s="2"/>
      <c r="Q6" s="36"/>
    </row>
    <row r="7" spans="1:19" ht="13.5" customHeight="1" x14ac:dyDescent="0.2">
      <c r="A7" s="31" t="s">
        <v>22</v>
      </c>
      <c r="B7" s="33">
        <v>67.34</v>
      </c>
      <c r="C7" s="32" t="s">
        <v>1</v>
      </c>
      <c r="D7" s="31" t="s">
        <v>21</v>
      </c>
      <c r="E7" s="25">
        <v>57239</v>
      </c>
      <c r="F7" s="31" t="s">
        <v>0</v>
      </c>
      <c r="G7" s="30">
        <v>4006.7300000000005</v>
      </c>
      <c r="H7" s="29">
        <f t="shared" si="0"/>
        <v>1996.7825149999999</v>
      </c>
      <c r="I7" s="28">
        <v>42217</v>
      </c>
      <c r="J7" s="27" t="s">
        <v>14</v>
      </c>
      <c r="K7" s="26">
        <v>15650.058437999998</v>
      </c>
      <c r="L7" s="25">
        <v>53482.072611999989</v>
      </c>
      <c r="M7" s="25">
        <v>46386.631659999977</v>
      </c>
      <c r="N7" s="25">
        <v>55969.724059</v>
      </c>
      <c r="O7" s="25">
        <v>58471.630999999987</v>
      </c>
      <c r="P7" s="25">
        <v>43947.456000000006</v>
      </c>
      <c r="Q7" s="37">
        <f t="shared" ref="Q7:Q12" si="1">SUM(K7:P7)</f>
        <v>273907.57376899995</v>
      </c>
    </row>
    <row r="8" spans="1:19" ht="13.5" customHeight="1" x14ac:dyDescent="0.2">
      <c r="A8" s="31" t="s">
        <v>20</v>
      </c>
      <c r="B8" s="33">
        <v>20.28</v>
      </c>
      <c r="C8" s="32" t="s">
        <v>1</v>
      </c>
      <c r="D8" s="31" t="s">
        <v>19</v>
      </c>
      <c r="E8" s="25">
        <v>17238</v>
      </c>
      <c r="F8" s="31" t="s">
        <v>0</v>
      </c>
      <c r="G8" s="30">
        <v>1206.6600000000001</v>
      </c>
      <c r="H8" s="29">
        <f t="shared" si="0"/>
        <v>601.34762999999998</v>
      </c>
      <c r="I8" s="28">
        <v>42217</v>
      </c>
      <c r="J8" s="27" t="s">
        <v>14</v>
      </c>
      <c r="K8" s="26">
        <v>5172.0767689999993</v>
      </c>
      <c r="L8" s="25">
        <v>17049.687123999996</v>
      </c>
      <c r="M8" s="25">
        <v>15949.499141999997</v>
      </c>
      <c r="N8" s="25">
        <v>16828.530993</v>
      </c>
      <c r="O8" s="25">
        <v>16617.478999999996</v>
      </c>
      <c r="P8" s="25">
        <v>12764.457999999997</v>
      </c>
      <c r="Q8" s="37">
        <f t="shared" si="1"/>
        <v>84381.731027999995</v>
      </c>
    </row>
    <row r="9" spans="1:19" ht="13.5" customHeight="1" x14ac:dyDescent="0.2">
      <c r="A9" s="31" t="s">
        <v>18</v>
      </c>
      <c r="B9" s="33">
        <v>31.5</v>
      </c>
      <c r="C9" s="32" t="s">
        <v>1</v>
      </c>
      <c r="D9" s="31" t="s">
        <v>17</v>
      </c>
      <c r="E9" s="25">
        <v>26775</v>
      </c>
      <c r="F9" s="31" t="s">
        <v>0</v>
      </c>
      <c r="G9" s="30">
        <v>1874.2500000000002</v>
      </c>
      <c r="H9" s="29">
        <f t="shared" si="0"/>
        <v>934.04587500000002</v>
      </c>
      <c r="I9" s="28">
        <v>42217</v>
      </c>
      <c r="J9" s="27" t="s">
        <v>14</v>
      </c>
      <c r="K9" s="26">
        <v>4207.6390329999995</v>
      </c>
      <c r="L9" s="25">
        <v>28284.342513999996</v>
      </c>
      <c r="M9" s="25">
        <v>27500.142988999993</v>
      </c>
      <c r="N9" s="25">
        <v>30320.218710000001</v>
      </c>
      <c r="O9" s="25">
        <v>28819.937999999995</v>
      </c>
      <c r="P9" s="25">
        <v>22432.528999999995</v>
      </c>
      <c r="Q9" s="37">
        <f t="shared" si="1"/>
        <v>141564.81024599998</v>
      </c>
    </row>
    <row r="10" spans="1:19" ht="13.5" customHeight="1" x14ac:dyDescent="0.2">
      <c r="A10" s="31" t="s">
        <v>16</v>
      </c>
      <c r="B10" s="33">
        <v>36</v>
      </c>
      <c r="C10" s="32" t="s">
        <v>1</v>
      </c>
      <c r="D10" s="31" t="s">
        <v>15</v>
      </c>
      <c r="E10" s="25">
        <v>32183</v>
      </c>
      <c r="F10" s="31" t="s">
        <v>0</v>
      </c>
      <c r="G10" s="30">
        <v>2252.8100000000004</v>
      </c>
      <c r="H10" s="29">
        <f t="shared" si="0"/>
        <v>1122.703955</v>
      </c>
      <c r="I10" s="28">
        <v>42217</v>
      </c>
      <c r="J10" s="27" t="s">
        <v>14</v>
      </c>
      <c r="K10" s="26">
        <v>6579.7232610000001</v>
      </c>
      <c r="L10" s="25">
        <v>33749.579285999993</v>
      </c>
      <c r="M10" s="25">
        <v>31979.780338999994</v>
      </c>
      <c r="N10" s="25">
        <v>31217.036492999992</v>
      </c>
      <c r="O10" s="25">
        <v>28735.619999999995</v>
      </c>
      <c r="P10" s="25">
        <v>24294.141000000003</v>
      </c>
      <c r="Q10" s="37">
        <f t="shared" si="1"/>
        <v>156555.88037899998</v>
      </c>
    </row>
    <row r="11" spans="1:19" ht="13.5" customHeight="1" x14ac:dyDescent="0.2">
      <c r="A11" s="1" t="s">
        <v>13</v>
      </c>
      <c r="B11" s="22">
        <v>148</v>
      </c>
      <c r="C11" s="3" t="s">
        <v>1</v>
      </c>
      <c r="E11" s="2">
        <v>118400</v>
      </c>
      <c r="F11" s="1" t="s">
        <v>0</v>
      </c>
      <c r="G11" s="12">
        <v>25208</v>
      </c>
      <c r="H11" s="11">
        <f t="shared" si="0"/>
        <v>4130.384</v>
      </c>
      <c r="I11" s="24">
        <v>42370</v>
      </c>
      <c r="J11" s="20"/>
      <c r="K11" s="23"/>
      <c r="L11" s="2">
        <v>113105.33399999999</v>
      </c>
      <c r="M11" s="2">
        <v>106625.35400000001</v>
      </c>
      <c r="N11" s="2">
        <v>112581.065</v>
      </c>
      <c r="O11" s="2">
        <v>109240.52100000002</v>
      </c>
      <c r="P11" s="2">
        <v>87985.589000000007</v>
      </c>
      <c r="Q11" s="36">
        <f t="shared" si="1"/>
        <v>529537.86300000001</v>
      </c>
    </row>
    <row r="12" spans="1:19" ht="13.5" customHeight="1" x14ac:dyDescent="0.2">
      <c r="A12" s="1" t="s">
        <v>12</v>
      </c>
      <c r="B12" s="22">
        <v>25</v>
      </c>
      <c r="C12" s="3" t="s">
        <v>1</v>
      </c>
      <c r="E12" s="2">
        <v>21250</v>
      </c>
      <c r="F12" s="1" t="s">
        <v>0</v>
      </c>
      <c r="G12" s="12">
        <v>4550</v>
      </c>
      <c r="H12" s="11">
        <f t="shared" si="0"/>
        <v>741.30624999999998</v>
      </c>
      <c r="I12" s="24">
        <v>42370</v>
      </c>
      <c r="J12" s="20"/>
      <c r="K12" s="23"/>
      <c r="L12" s="2">
        <v>23670.62</v>
      </c>
      <c r="M12" s="2">
        <v>22782.871999999999</v>
      </c>
      <c r="N12" s="2">
        <v>25132.754000000001</v>
      </c>
      <c r="O12" s="2">
        <v>24125.962000000003</v>
      </c>
      <c r="P12" s="2">
        <v>19423.778999999999</v>
      </c>
      <c r="Q12" s="36">
        <f t="shared" si="1"/>
        <v>115135.98699999999</v>
      </c>
    </row>
    <row r="13" spans="1:19" ht="13.5" customHeight="1" x14ac:dyDescent="0.2">
      <c r="A13" s="1" t="s">
        <v>11</v>
      </c>
      <c r="B13" s="22">
        <v>26.16</v>
      </c>
      <c r="C13" s="3" t="s">
        <v>1</v>
      </c>
      <c r="E13" s="2">
        <v>20587</v>
      </c>
      <c r="F13" s="1" t="s">
        <v>0</v>
      </c>
      <c r="G13" s="12">
        <v>2470.44</v>
      </c>
      <c r="H13" s="11">
        <f t="shared" si="0"/>
        <v>718.17749500000002</v>
      </c>
      <c r="I13" s="24">
        <v>42401</v>
      </c>
      <c r="J13" s="20"/>
      <c r="K13" s="23"/>
      <c r="L13" s="2"/>
      <c r="M13" s="2"/>
      <c r="N13" s="2"/>
      <c r="O13" s="2"/>
      <c r="P13" s="2"/>
      <c r="Q13" s="36"/>
    </row>
    <row r="14" spans="1:19" ht="13.5" customHeight="1" x14ac:dyDescent="0.2">
      <c r="A14" s="1" t="s">
        <v>10</v>
      </c>
      <c r="B14" s="22">
        <v>185</v>
      </c>
      <c r="C14" s="3" t="s">
        <v>1</v>
      </c>
      <c r="E14" s="2">
        <v>148000</v>
      </c>
      <c r="F14" s="1" t="s">
        <v>0</v>
      </c>
      <c r="G14" s="12">
        <v>19151</v>
      </c>
      <c r="H14" s="11">
        <v>5162.9799999999996</v>
      </c>
      <c r="I14" s="24">
        <v>43678</v>
      </c>
      <c r="J14" s="20"/>
      <c r="K14" s="23"/>
      <c r="L14" s="2"/>
      <c r="M14" s="2"/>
      <c r="N14" s="2"/>
      <c r="O14" s="2">
        <v>27485.752</v>
      </c>
      <c r="P14" s="2">
        <v>131021.38199999998</v>
      </c>
      <c r="Q14" s="36">
        <f>SUM(K14:P14)</f>
        <v>158507.13399999999</v>
      </c>
    </row>
    <row r="15" spans="1:19" ht="13.5" customHeight="1" x14ac:dyDescent="0.2">
      <c r="B15" s="22"/>
      <c r="G15" s="12"/>
      <c r="I15" s="21"/>
      <c r="J15" s="20"/>
      <c r="K15" s="19"/>
    </row>
    <row r="16" spans="1:19" ht="15.75" thickBot="1" x14ac:dyDescent="0.3">
      <c r="B16" s="18">
        <f>SUM(B4:B13)</f>
        <v>448.40000000000003</v>
      </c>
      <c r="C16" s="9" t="s">
        <v>1</v>
      </c>
      <c r="E16" s="7">
        <f>SUM(E4:E13)</f>
        <v>372657</v>
      </c>
      <c r="F16" s="6" t="s">
        <v>0</v>
      </c>
      <c r="G16" s="5">
        <f>SUM(G4:G15)</f>
        <v>70198.09</v>
      </c>
      <c r="H16" s="4">
        <f>SUM(H4:H15)</f>
        <v>17361.566800000001</v>
      </c>
      <c r="K16" s="17">
        <f t="shared" ref="K16:Q16" si="2">SUM(K4:K15)</f>
        <v>31609.497500999998</v>
      </c>
      <c r="L16" s="17">
        <f t="shared" si="2"/>
        <v>287464.63553599996</v>
      </c>
      <c r="M16" s="17">
        <f t="shared" si="2"/>
        <v>267846.28012999991</v>
      </c>
      <c r="N16" s="17">
        <f t="shared" si="2"/>
        <v>279286.32925499999</v>
      </c>
      <c r="O16" s="17">
        <f t="shared" si="2"/>
        <v>299786.90299999999</v>
      </c>
      <c r="P16" s="17">
        <f t="shared" si="2"/>
        <v>346439.33400000003</v>
      </c>
      <c r="Q16" s="17">
        <f t="shared" si="2"/>
        <v>1512432.979422</v>
      </c>
      <c r="S16" s="1" t="s">
        <v>9</v>
      </c>
    </row>
    <row r="17" spans="1:19" ht="13.5" thickTop="1" x14ac:dyDescent="0.2"/>
    <row r="19" spans="1:19" ht="13.5" thickBot="1" x14ac:dyDescent="0.25">
      <c r="K19" s="17">
        <f t="shared" ref="K19:Q19" si="3">SUM(K4:K6)+SUM(K11:K14)</f>
        <v>0</v>
      </c>
      <c r="L19" s="17">
        <f t="shared" si="3"/>
        <v>154898.954</v>
      </c>
      <c r="M19" s="17">
        <f t="shared" si="3"/>
        <v>146030.22600000002</v>
      </c>
      <c r="N19" s="17">
        <f t="shared" si="3"/>
        <v>144950.81900000002</v>
      </c>
      <c r="O19" s="17">
        <f t="shared" si="3"/>
        <v>167142.23500000004</v>
      </c>
      <c r="P19" s="17">
        <f t="shared" si="3"/>
        <v>243000.75</v>
      </c>
      <c r="Q19" s="17">
        <f t="shared" si="3"/>
        <v>856022.98399999994</v>
      </c>
      <c r="S19" s="1" t="s">
        <v>8</v>
      </c>
    </row>
    <row r="20" spans="1:19" ht="18.75" thickTop="1" x14ac:dyDescent="0.25">
      <c r="A20" s="41" t="s">
        <v>7</v>
      </c>
      <c r="B20" s="41"/>
      <c r="C20" s="41"/>
      <c r="D20" s="41"/>
      <c r="E20" s="41"/>
      <c r="F20" s="41"/>
      <c r="G20" s="41"/>
      <c r="H20" s="41"/>
      <c r="I20" s="41"/>
      <c r="J20" s="41"/>
    </row>
    <row r="22" spans="1:19" ht="15.75" thickBot="1" x14ac:dyDescent="0.3">
      <c r="B22" s="10">
        <f>SUM(B21:B21)</f>
        <v>0</v>
      </c>
      <c r="C22" s="9" t="s">
        <v>1</v>
      </c>
      <c r="D22" s="8"/>
      <c r="E22" s="7">
        <f>SUM(E21:E21)</f>
        <v>0</v>
      </c>
      <c r="F22" s="6" t="s">
        <v>0</v>
      </c>
      <c r="G22" s="5">
        <f>SUM(G21:G21)</f>
        <v>0</v>
      </c>
      <c r="H22" s="4">
        <f>SUM(H21:H21)</f>
        <v>0</v>
      </c>
    </row>
    <row r="23" spans="1:19" ht="13.5" thickTop="1" x14ac:dyDescent="0.2"/>
  </sheetData>
  <mergeCells count="5">
    <mergeCell ref="K2:Q2"/>
    <mergeCell ref="A2:J2"/>
    <mergeCell ref="A20:J20"/>
    <mergeCell ref="B3:C3"/>
    <mergeCell ref="E3:F3"/>
  </mergeCells>
  <pageMargins left="0.25" right="0.25" top="0.75" bottom="0.75" header="0.3" footer="0.3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 PV</vt:lpstr>
      <vt:lpstr>'Solar PV'!Print_Area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Patel</dc:creator>
  <cp:lastModifiedBy>Tracy Loach</cp:lastModifiedBy>
  <dcterms:created xsi:type="dcterms:W3CDTF">2020-09-10T12:07:57Z</dcterms:created>
  <dcterms:modified xsi:type="dcterms:W3CDTF">2020-09-28T09:21:44Z</dcterms:modified>
</cp:coreProperties>
</file>