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formation Governance\FOIA Requests\2021\22600\22637 Freshfields LLP\"/>
    </mc:Choice>
  </mc:AlternateContent>
  <bookViews>
    <workbookView xWindow="120" yWindow="120" windowWidth="11340" windowHeight="134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1" i="1" l="1"/>
  <c r="Q9" i="1" l="1"/>
  <c r="Q10" i="1"/>
  <c r="Q11" i="1"/>
  <c r="Q12" i="1"/>
  <c r="Q13" i="1"/>
  <c r="Q14" i="1"/>
  <c r="Q15" i="1"/>
  <c r="Q8" i="1"/>
  <c r="I64" i="1" l="1"/>
  <c r="J52" i="1" s="1"/>
  <c r="K24" i="1" l="1"/>
  <c r="L24" i="1" s="1"/>
  <c r="K20" i="1"/>
  <c r="K44" i="1" l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43" i="1"/>
  <c r="L43" i="1" s="1"/>
  <c r="K41" i="1"/>
  <c r="L41" i="1" s="1"/>
  <c r="K40" i="1"/>
  <c r="L40" i="1" s="1"/>
  <c r="K30" i="1"/>
  <c r="L30" i="1" s="1"/>
  <c r="L31" i="1"/>
  <c r="L32" i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L29" i="1"/>
  <c r="K21" i="1"/>
  <c r="L21" i="1" s="1"/>
  <c r="K22" i="1"/>
  <c r="L22" i="1" s="1"/>
  <c r="K23" i="1"/>
  <c r="L23" i="1" s="1"/>
  <c r="L7" i="1"/>
  <c r="L8" i="1"/>
  <c r="K9" i="1"/>
  <c r="L9" i="1" s="1"/>
  <c r="L10" i="1"/>
  <c r="L11" i="1"/>
  <c r="L12" i="1"/>
  <c r="L13" i="1"/>
  <c r="L14" i="1"/>
  <c r="L15" i="1"/>
  <c r="L16" i="1"/>
  <c r="L17" i="1"/>
  <c r="K18" i="1"/>
  <c r="L18" i="1" s="1"/>
  <c r="K19" i="1"/>
  <c r="L19" i="1" s="1"/>
  <c r="L6" i="1"/>
  <c r="K25" i="1" l="1"/>
  <c r="K53" i="1"/>
  <c r="K55" i="1" l="1"/>
  <c r="M53" i="1" s="1"/>
  <c r="B59" i="1" l="1"/>
  <c r="M55" i="1"/>
  <c r="M59" i="1" s="1"/>
  <c r="F59" i="1" s="1"/>
  <c r="G59" i="1"/>
</calcChain>
</file>

<file path=xl/comments1.xml><?xml version="1.0" encoding="utf-8"?>
<comments xmlns="http://schemas.openxmlformats.org/spreadsheetml/2006/main">
  <authors>
    <author>Michael McGuigan</author>
  </authors>
  <commentList>
    <comment ref="I64" authorId="0" shapeId="0">
      <text>
        <r>
          <rPr>
            <sz val="9"/>
            <color indexed="81"/>
            <rFont val="Tahoma"/>
            <charset val="1"/>
          </rPr>
          <t>%age for cost of living for each additional child</t>
        </r>
      </text>
    </comment>
  </commentList>
</comments>
</file>

<file path=xl/sharedStrings.xml><?xml version="1.0" encoding="utf-8"?>
<sst xmlns="http://schemas.openxmlformats.org/spreadsheetml/2006/main" count="79" uniqueCount="68">
  <si>
    <t>Affordability Statement</t>
  </si>
  <si>
    <t>Wages</t>
  </si>
  <si>
    <t>Income Support</t>
  </si>
  <si>
    <t>Child Benefit</t>
  </si>
  <si>
    <t>Child Tax Credit</t>
  </si>
  <si>
    <t>Working Tax Credit</t>
  </si>
  <si>
    <t>Housing Benefit</t>
  </si>
  <si>
    <t>Other</t>
  </si>
  <si>
    <t>Council Tax</t>
  </si>
  <si>
    <t>Single under 25</t>
  </si>
  <si>
    <t>Lone Parent under 18</t>
  </si>
  <si>
    <t>Couple both under 18</t>
  </si>
  <si>
    <t>Secured Loans (for mortgage affordability)</t>
  </si>
  <si>
    <t>Lone Parent 18 or over</t>
  </si>
  <si>
    <t>Single 25 or over</t>
  </si>
  <si>
    <t>Couple one or both 18 or over</t>
  </si>
  <si>
    <t>Eldest Dependant Child</t>
  </si>
  <si>
    <t>Each Additional Dependent Child</t>
  </si>
  <si>
    <t>Customer's Name:</t>
  </si>
  <si>
    <t>Address:</t>
  </si>
  <si>
    <t>Income:</t>
  </si>
  <si>
    <t>Financial resources available to customer(s):</t>
  </si>
  <si>
    <t>Out-goings:</t>
  </si>
  <si>
    <t>Costs in respect of the accommodation:</t>
  </si>
  <si>
    <t>Household's other reasonable living expenses:</t>
  </si>
  <si>
    <t>Child Support Payments</t>
  </si>
  <si>
    <t>Social security benefits</t>
  </si>
  <si>
    <t>Payments due under a court order from spouse/former spouse</t>
  </si>
  <si>
    <t>Payments which that person is required to make under a court order</t>
  </si>
  <si>
    <t>Payments due under a court order to spouse/former spouse</t>
  </si>
  <si>
    <t>Pensions</t>
  </si>
  <si>
    <t>Loans provided by a local authority, voluntary organisation or other body</t>
  </si>
  <si>
    <t>Benefits derived from a policy of insurance</t>
  </si>
  <si>
    <t>Caravan or Mobile Home - payments in respect of the site on which it stands</t>
  </si>
  <si>
    <t>Payments required by an accommodation agency</t>
  </si>
  <si>
    <t>Mortgage costs</t>
  </si>
  <si>
    <t>Council Tax Benefit</t>
  </si>
  <si>
    <t>Houseboat - Mooring Charges:</t>
  </si>
  <si>
    <t>Total Income:</t>
  </si>
  <si>
    <t>Weekly</t>
  </si>
  <si>
    <t>Monthly</t>
  </si>
  <si>
    <t>TOT</t>
  </si>
  <si>
    <t>Num in Hhold:</t>
  </si>
  <si>
    <t>Total Outgoings:</t>
  </si>
  <si>
    <t>Disposable income:</t>
  </si>
  <si>
    <t>Financial assistance towards the costs in respect of the accommodation</t>
  </si>
  <si>
    <t>Rent</t>
  </si>
  <si>
    <t>Service charges</t>
  </si>
  <si>
    <t>Deposit or security in respect of the accommodation</t>
  </si>
  <si>
    <t>Contributions reasonably expected to be made by other members of the household:</t>
  </si>
  <si>
    <t>Savings and other capital sums:</t>
  </si>
  <si>
    <t>Single Pensioner</t>
  </si>
  <si>
    <t>Pensioner Couple</t>
  </si>
  <si>
    <t>CHB</t>
  </si>
  <si>
    <t>Eldest</t>
  </si>
  <si>
    <t>Council Tax Bands</t>
  </si>
  <si>
    <t>A</t>
  </si>
  <si>
    <t>B</t>
  </si>
  <si>
    <t>D</t>
  </si>
  <si>
    <t>E</t>
  </si>
  <si>
    <t>F</t>
  </si>
  <si>
    <t>G</t>
  </si>
  <si>
    <t>H</t>
  </si>
  <si>
    <t>C</t>
  </si>
  <si>
    <t>Annual</t>
  </si>
  <si>
    <t>Abdurrahman</t>
  </si>
  <si>
    <t>Amina</t>
  </si>
  <si>
    <t>Pension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</si>
</sst>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\ ?/4"/>
  </numFmts>
  <fonts count="22" x14ac:knownFonts="1">
    <font>
      <sz val="10"/>
      <name val="Arial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4" tint="0.7999816888943144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sz val="10"/>
      <color rgb="FF006100"/>
      <name val="Calibri"/>
      <family val="2"/>
      <scheme val="minor"/>
    </font>
    <font>
      <b/>
      <sz val="10"/>
      <color rgb="FF9C0006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9C6500"/>
      <name val="Calibri"/>
      <family val="2"/>
      <scheme val="minor"/>
    </font>
    <font>
      <sz val="10"/>
      <color theme="4" tint="0.39997558519241921"/>
      <name val="Calibri"/>
      <family val="2"/>
      <scheme val="minor"/>
    </font>
    <font>
      <sz val="12"/>
      <color theme="5" tint="0.79998168889431442"/>
      <name val="Calibri"/>
      <family val="2"/>
      <scheme val="minor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</cellStyleXfs>
  <cellXfs count="148">
    <xf numFmtId="0" fontId="0" fillId="0" borderId="0" xfId="0"/>
    <xf numFmtId="0" fontId="3" fillId="0" borderId="0" xfId="0" applyFont="1"/>
    <xf numFmtId="0" fontId="3" fillId="0" borderId="0" xfId="0" applyFont="1" applyBorder="1"/>
    <xf numFmtId="0" fontId="7" fillId="4" borderId="0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3" fillId="0" borderId="0" xfId="0" applyFont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3" fillId="4" borderId="0" xfId="0" applyNumberFormat="1" applyFont="1" applyFill="1" applyBorder="1"/>
    <xf numFmtId="0" fontId="4" fillId="4" borderId="0" xfId="0" applyFont="1" applyFill="1" applyBorder="1" applyAlignment="1">
      <alignment horizontal="center" vertical="center"/>
    </xf>
    <xf numFmtId="0" fontId="3" fillId="4" borderId="5" xfId="0" applyFont="1" applyFill="1" applyBorder="1"/>
    <xf numFmtId="0" fontId="3" fillId="4" borderId="6" xfId="0" applyFont="1" applyFill="1" applyBorder="1"/>
    <xf numFmtId="0" fontId="12" fillId="4" borderId="0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8" borderId="2" xfId="0" applyFont="1" applyFill="1" applyBorder="1"/>
    <xf numFmtId="0" fontId="3" fillId="8" borderId="4" xfId="0" applyFont="1" applyFill="1" applyBorder="1"/>
    <xf numFmtId="0" fontId="3" fillId="3" borderId="2" xfId="0" applyFont="1" applyFill="1" applyBorder="1"/>
    <xf numFmtId="0" fontId="7" fillId="4" borderId="0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/>
    <xf numFmtId="0" fontId="3" fillId="4" borderId="12" xfId="0" applyFont="1" applyFill="1" applyBorder="1" applyAlignment="1">
      <alignment horizontal="left" vertical="center"/>
    </xf>
    <xf numFmtId="0" fontId="3" fillId="4" borderId="16" xfId="0" applyFont="1" applyFill="1" applyBorder="1"/>
    <xf numFmtId="0" fontId="3" fillId="4" borderId="16" xfId="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center"/>
    </xf>
    <xf numFmtId="0" fontId="3" fillId="4" borderId="17" xfId="0" applyFont="1" applyFill="1" applyBorder="1"/>
    <xf numFmtId="0" fontId="3" fillId="4" borderId="18" xfId="0" applyFont="1" applyFill="1" applyBorder="1"/>
    <xf numFmtId="0" fontId="3" fillId="4" borderId="18" xfId="0" applyFont="1" applyFill="1" applyBorder="1" applyAlignment="1">
      <alignment horizontal="left" vertical="center"/>
    </xf>
    <xf numFmtId="0" fontId="12" fillId="4" borderId="18" xfId="0" applyFont="1" applyFill="1" applyBorder="1" applyAlignment="1">
      <alignment horizontal="center"/>
    </xf>
    <xf numFmtId="0" fontId="3" fillId="4" borderId="19" xfId="0" applyFont="1" applyFill="1" applyBorder="1"/>
    <xf numFmtId="0" fontId="3" fillId="4" borderId="20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3" fillId="0" borderId="18" xfId="0" applyFont="1" applyBorder="1"/>
    <xf numFmtId="164" fontId="3" fillId="4" borderId="16" xfId="0" applyNumberFormat="1" applyFont="1" applyFill="1" applyBorder="1"/>
    <xf numFmtId="2" fontId="3" fillId="4" borderId="16" xfId="0" applyNumberFormat="1" applyFont="1" applyFill="1" applyBorder="1" applyAlignment="1">
      <alignment horizontal="center" vertical="center"/>
    </xf>
    <xf numFmtId="164" fontId="3" fillId="4" borderId="18" xfId="0" applyNumberFormat="1" applyFont="1" applyFill="1" applyBorder="1"/>
    <xf numFmtId="2" fontId="3" fillId="4" borderId="18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vertical="center"/>
    </xf>
    <xf numFmtId="0" fontId="11" fillId="4" borderId="20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vertical="center"/>
    </xf>
    <xf numFmtId="0" fontId="3" fillId="4" borderId="27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left" vertical="center"/>
    </xf>
    <xf numFmtId="164" fontId="3" fillId="4" borderId="24" xfId="0" applyNumberFormat="1" applyFont="1" applyFill="1" applyBorder="1"/>
    <xf numFmtId="164" fontId="3" fillId="4" borderId="25" xfId="0" applyNumberFormat="1" applyFont="1" applyFill="1" applyBorder="1"/>
    <xf numFmtId="164" fontId="3" fillId="4" borderId="27" xfId="0" applyNumberFormat="1" applyFont="1" applyFill="1" applyBorder="1"/>
    <xf numFmtId="2" fontId="3" fillId="4" borderId="29" xfId="0" applyNumberFormat="1" applyFont="1" applyFill="1" applyBorder="1" applyAlignment="1">
      <alignment horizontal="center" vertical="center"/>
    </xf>
    <xf numFmtId="2" fontId="3" fillId="4" borderId="30" xfId="0" applyNumberFormat="1" applyFont="1" applyFill="1" applyBorder="1" applyAlignment="1">
      <alignment horizontal="center" vertical="center"/>
    </xf>
    <xf numFmtId="2" fontId="3" fillId="4" borderId="32" xfId="0" applyNumberFormat="1" applyFont="1" applyFill="1" applyBorder="1" applyAlignment="1">
      <alignment horizontal="center" vertical="center"/>
    </xf>
    <xf numFmtId="0" fontId="3" fillId="4" borderId="33" xfId="0" applyFont="1" applyFill="1" applyBorder="1"/>
    <xf numFmtId="0" fontId="3" fillId="4" borderId="34" xfId="0" applyFont="1" applyFill="1" applyBorder="1"/>
    <xf numFmtId="0" fontId="3" fillId="4" borderId="35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38" xfId="0" applyFont="1" applyFill="1" applyBorder="1"/>
    <xf numFmtId="0" fontId="3" fillId="4" borderId="39" xfId="0" applyFont="1" applyFill="1" applyBorder="1"/>
    <xf numFmtId="0" fontId="3" fillId="4" borderId="40" xfId="0" applyFont="1" applyFill="1" applyBorder="1"/>
    <xf numFmtId="0" fontId="3" fillId="4" borderId="41" xfId="0" applyFont="1" applyFill="1" applyBorder="1"/>
    <xf numFmtId="0" fontId="3" fillId="4" borderId="42" xfId="0" applyFont="1" applyFill="1" applyBorder="1"/>
    <xf numFmtId="0" fontId="3" fillId="4" borderId="43" xfId="0" applyFont="1" applyFill="1" applyBorder="1"/>
    <xf numFmtId="0" fontId="3" fillId="4" borderId="44" xfId="0" applyFont="1" applyFill="1" applyBorder="1"/>
    <xf numFmtId="0" fontId="3" fillId="4" borderId="45" xfId="0" applyFont="1" applyFill="1" applyBorder="1"/>
    <xf numFmtId="0" fontId="3" fillId="4" borderId="46" xfId="0" applyFont="1" applyFill="1" applyBorder="1"/>
    <xf numFmtId="0" fontId="8" fillId="5" borderId="2" xfId="2" applyBorder="1"/>
    <xf numFmtId="0" fontId="8" fillId="5" borderId="4" xfId="2" applyBorder="1"/>
    <xf numFmtId="0" fontId="13" fillId="5" borderId="2" xfId="2" applyFont="1" applyBorder="1"/>
    <xf numFmtId="0" fontId="14" fillId="6" borderId="2" xfId="3" applyFont="1" applyBorder="1"/>
    <xf numFmtId="0" fontId="14" fillId="6" borderId="4" xfId="3" applyFont="1" applyBorder="1"/>
    <xf numFmtId="0" fontId="15" fillId="5" borderId="8" xfId="2" applyFont="1" applyBorder="1" applyAlignment="1">
      <alignment horizontal="center" vertical="center"/>
    </xf>
    <xf numFmtId="0" fontId="16" fillId="6" borderId="8" xfId="3" applyFont="1" applyBorder="1" applyAlignment="1">
      <alignment horizontal="center" vertical="center"/>
    </xf>
    <xf numFmtId="0" fontId="16" fillId="6" borderId="12" xfId="3" applyFont="1" applyBorder="1" applyAlignment="1">
      <alignment horizontal="center" vertical="center"/>
    </xf>
    <xf numFmtId="0" fontId="16" fillId="6" borderId="14" xfId="3" applyFont="1" applyBorder="1" applyAlignment="1">
      <alignment horizontal="center" vertical="center"/>
    </xf>
    <xf numFmtId="0" fontId="17" fillId="6" borderId="2" xfId="3" applyFont="1" applyBorder="1"/>
    <xf numFmtId="0" fontId="15" fillId="5" borderId="7" xfId="2" applyFont="1" applyBorder="1"/>
    <xf numFmtId="0" fontId="15" fillId="5" borderId="8" xfId="2" applyFont="1" applyBorder="1" applyAlignment="1">
      <alignment vertical="center"/>
    </xf>
    <xf numFmtId="0" fontId="15" fillId="5" borderId="8" xfId="2" applyFont="1" applyBorder="1" applyAlignment="1">
      <alignment horizontal="center"/>
    </xf>
    <xf numFmtId="0" fontId="15" fillId="5" borderId="9" xfId="2" applyFont="1" applyBorder="1"/>
    <xf numFmtId="0" fontId="5" fillId="0" borderId="0" xfId="0" applyFont="1"/>
    <xf numFmtId="0" fontId="16" fillId="6" borderId="7" xfId="3" applyFont="1" applyBorder="1"/>
    <xf numFmtId="0" fontId="16" fillId="6" borderId="8" xfId="3" applyFont="1" applyBorder="1" applyAlignment="1">
      <alignment vertical="center"/>
    </xf>
    <xf numFmtId="0" fontId="16" fillId="6" borderId="8" xfId="3" applyFont="1" applyBorder="1" applyAlignment="1">
      <alignment horizontal="center"/>
    </xf>
    <xf numFmtId="0" fontId="16" fillId="6" borderId="9" xfId="3" applyFont="1" applyBorder="1"/>
    <xf numFmtId="0" fontId="16" fillId="6" borderId="11" xfId="3" applyFont="1" applyBorder="1"/>
    <xf numFmtId="0" fontId="16" fillId="6" borderId="12" xfId="3" applyFont="1" applyBorder="1" applyAlignment="1">
      <alignment vertical="center"/>
    </xf>
    <xf numFmtId="0" fontId="16" fillId="6" borderId="12" xfId="3" applyFont="1" applyBorder="1" applyAlignment="1">
      <alignment horizontal="center"/>
    </xf>
    <xf numFmtId="0" fontId="16" fillId="6" borderId="15" xfId="3" applyFont="1" applyBorder="1"/>
    <xf numFmtId="0" fontId="16" fillId="6" borderId="13" xfId="3" applyFont="1" applyBorder="1"/>
    <xf numFmtId="0" fontId="16" fillId="6" borderId="14" xfId="3" applyFont="1" applyBorder="1" applyAlignment="1">
      <alignment vertical="center"/>
    </xf>
    <xf numFmtId="0" fontId="16" fillId="6" borderId="14" xfId="3" applyFont="1" applyBorder="1" applyAlignment="1">
      <alignment horizontal="center"/>
    </xf>
    <xf numFmtId="1" fontId="3" fillId="4" borderId="24" xfId="0" applyNumberFormat="1" applyFont="1" applyFill="1" applyBorder="1" applyAlignment="1">
      <alignment horizontal="center"/>
    </xf>
    <xf numFmtId="1" fontId="3" fillId="4" borderId="25" xfId="0" applyNumberFormat="1" applyFont="1" applyFill="1" applyBorder="1" applyAlignment="1">
      <alignment horizontal="center"/>
    </xf>
    <xf numFmtId="1" fontId="3" fillId="4" borderId="27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4" borderId="31" xfId="0" applyNumberFormat="1" applyFont="1" applyFill="1" applyBorder="1" applyAlignment="1">
      <alignment horizontal="center" vertical="center"/>
    </xf>
    <xf numFmtId="2" fontId="3" fillId="4" borderId="12" xfId="0" applyNumberFormat="1" applyFont="1" applyFill="1" applyBorder="1" applyAlignment="1">
      <alignment horizontal="center" vertical="center"/>
    </xf>
    <xf numFmtId="2" fontId="3" fillId="4" borderId="24" xfId="0" applyNumberFormat="1" applyFont="1" applyFill="1" applyBorder="1" applyAlignment="1">
      <alignment horizontal="center" vertical="center"/>
    </xf>
    <xf numFmtId="2" fontId="3" fillId="4" borderId="25" xfId="0" applyNumberFormat="1" applyFont="1" applyFill="1" applyBorder="1" applyAlignment="1">
      <alignment horizontal="center" vertical="center"/>
    </xf>
    <xf numFmtId="2" fontId="3" fillId="4" borderId="26" xfId="0" applyNumberFormat="1" applyFon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2" fontId="3" fillId="4" borderId="2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3" fillId="5" borderId="1" xfId="2" applyFont="1" applyBorder="1"/>
    <xf numFmtId="0" fontId="7" fillId="3" borderId="3" xfId="0" applyFont="1" applyFill="1" applyBorder="1" applyAlignment="1">
      <alignment vertical="center"/>
    </xf>
    <xf numFmtId="165" fontId="3" fillId="3" borderId="4" xfId="0" applyNumberFormat="1" applyFont="1" applyFill="1" applyBorder="1"/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0" fillId="6" borderId="1" xfId="3" applyFont="1" applyBorder="1"/>
    <xf numFmtId="165" fontId="7" fillId="3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4" xfId="0" applyFont="1" applyBorder="1"/>
    <xf numFmtId="0" fontId="14" fillId="6" borderId="3" xfId="3" applyFont="1" applyBorder="1" applyAlignment="1">
      <alignment horizontal="right" vertical="center"/>
    </xf>
    <xf numFmtId="0" fontId="14" fillId="6" borderId="4" xfId="3" applyFont="1" applyBorder="1" applyAlignment="1">
      <alignment horizontal="right" vertical="center"/>
    </xf>
    <xf numFmtId="2" fontId="14" fillId="6" borderId="2" xfId="3" applyNumberFormat="1" applyFont="1" applyBorder="1" applyAlignment="1">
      <alignment horizontal="center" vertical="center"/>
    </xf>
    <xf numFmtId="2" fontId="14" fillId="6" borderId="4" xfId="3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2" fontId="18" fillId="7" borderId="2" xfId="4" applyNumberFormat="1" applyFont="1" applyBorder="1" applyAlignment="1">
      <alignment horizontal="center" vertical="center"/>
    </xf>
    <xf numFmtId="2" fontId="18" fillId="7" borderId="4" xfId="4" applyNumberFormat="1" applyFont="1" applyBorder="1" applyAlignment="1">
      <alignment horizontal="center" vertical="center"/>
    </xf>
    <xf numFmtId="2" fontId="13" fillId="5" borderId="2" xfId="2" applyNumberFormat="1" applyFont="1" applyBorder="1" applyAlignment="1">
      <alignment horizontal="center" vertical="center"/>
    </xf>
    <xf numFmtId="2" fontId="13" fillId="5" borderId="4" xfId="2" applyNumberFormat="1" applyFont="1" applyBorder="1" applyAlignment="1">
      <alignment horizontal="center" vertical="center"/>
    </xf>
    <xf numFmtId="0" fontId="6" fillId="8" borderId="3" xfId="1" applyFont="1" applyFill="1" applyBorder="1" applyAlignment="1">
      <alignment horizontal="center" vertical="center"/>
    </xf>
    <xf numFmtId="0" fontId="13" fillId="5" borderId="3" xfId="2" applyFont="1" applyBorder="1" applyAlignment="1">
      <alignment horizontal="center" vertical="center"/>
    </xf>
    <xf numFmtId="0" fontId="13" fillId="5" borderId="3" xfId="2" applyFont="1" applyBorder="1" applyAlignment="1">
      <alignment horizontal="right" vertical="center"/>
    </xf>
    <xf numFmtId="0" fontId="13" fillId="5" borderId="4" xfId="2" applyFont="1" applyBorder="1" applyAlignment="1">
      <alignment horizontal="right" vertical="center"/>
    </xf>
    <xf numFmtId="0" fontId="14" fillId="6" borderId="3" xfId="3" applyFont="1" applyBorder="1" applyAlignment="1">
      <alignment horizontal="center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right" vertical="center"/>
    </xf>
    <xf numFmtId="0" fontId="7" fillId="4" borderId="21" xfId="0" applyFont="1" applyFill="1" applyBorder="1" applyAlignment="1">
      <alignment horizontal="right" vertical="center"/>
    </xf>
    <xf numFmtId="0" fontId="7" fillId="4" borderId="22" xfId="0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right" vertical="center"/>
    </xf>
  </cellXfs>
  <cellStyles count="5">
    <cellStyle name="Accent1" xfId="1" builtinId="29"/>
    <cellStyle name="Bad" xfId="3" builtinId="27"/>
    <cellStyle name="Good" xfId="2" builtinId="26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4"/>
  <sheetViews>
    <sheetView tabSelected="1" topLeftCell="A43" zoomScaleNormal="100" workbookViewId="0">
      <selection activeCell="I64" sqref="I64"/>
    </sheetView>
  </sheetViews>
  <sheetFormatPr defaultRowHeight="12.75" x14ac:dyDescent="0.2"/>
  <cols>
    <col min="1" max="1" width="2.28515625" style="1" customWidth="1"/>
    <col min="2" max="7" width="9.140625" style="1"/>
    <col min="8" max="8" width="4.140625" style="1" customWidth="1"/>
    <col min="9" max="9" width="12.28515625" style="1" bestFit="1" customWidth="1"/>
    <col min="10" max="10" width="11.7109375" style="5" customWidth="1"/>
    <col min="11" max="11" width="11.140625" style="5" customWidth="1"/>
    <col min="12" max="12" width="3" style="5" hidden="1" customWidth="1"/>
    <col min="13" max="13" width="2.28515625" style="1" customWidth="1"/>
    <col min="14" max="14" width="9.140625" style="1"/>
    <col min="15" max="15" width="15.5703125" style="1" bestFit="1" customWidth="1"/>
    <col min="16" max="16384" width="9.140625" style="1"/>
  </cols>
  <sheetData>
    <row r="1" spans="1:17" ht="21.75" thickBot="1" x14ac:dyDescent="0.25">
      <c r="A1" s="17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8"/>
    </row>
    <row r="2" spans="1:17" ht="15.75" x14ac:dyDescent="0.2">
      <c r="A2" s="142" t="s">
        <v>18</v>
      </c>
      <c r="B2" s="143"/>
      <c r="C2" s="144"/>
      <c r="D2" s="21"/>
      <c r="E2" s="22"/>
      <c r="F2" s="22"/>
      <c r="G2" s="22"/>
      <c r="H2" s="22"/>
      <c r="I2" s="22"/>
      <c r="J2" s="23"/>
      <c r="K2" s="23"/>
      <c r="L2" s="24"/>
      <c r="M2" s="25"/>
    </row>
    <row r="3" spans="1:17" ht="16.5" thickBot="1" x14ac:dyDescent="0.25">
      <c r="A3" s="145" t="s">
        <v>19</v>
      </c>
      <c r="B3" s="146"/>
      <c r="C3" s="147"/>
      <c r="D3" s="8"/>
      <c r="E3" s="9"/>
      <c r="F3" s="9"/>
      <c r="G3" s="9"/>
      <c r="H3" s="9"/>
      <c r="I3" s="9"/>
      <c r="J3" s="11"/>
      <c r="K3" s="11"/>
      <c r="L3" s="6"/>
      <c r="M3" s="13"/>
    </row>
    <row r="4" spans="1:17" ht="16.5" thickBot="1" x14ac:dyDescent="0.3">
      <c r="A4" s="74"/>
      <c r="B4" s="138" t="s">
        <v>20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75"/>
    </row>
    <row r="5" spans="1:17" s="88" customFormat="1" ht="12" customHeight="1" x14ac:dyDescent="0.2">
      <c r="A5" s="84"/>
      <c r="B5" s="85" t="s">
        <v>21</v>
      </c>
      <c r="C5" s="85"/>
      <c r="D5" s="85"/>
      <c r="E5" s="85"/>
      <c r="F5" s="85"/>
      <c r="G5" s="85"/>
      <c r="H5" s="85"/>
      <c r="I5" s="85"/>
      <c r="J5" s="79" t="s">
        <v>39</v>
      </c>
      <c r="K5" s="79" t="s">
        <v>40</v>
      </c>
      <c r="L5" s="86" t="s">
        <v>41</v>
      </c>
      <c r="M5" s="87"/>
    </row>
    <row r="6" spans="1:17" ht="12" customHeight="1" thickBot="1" x14ac:dyDescent="0.25">
      <c r="A6" s="66"/>
      <c r="B6" s="27" t="s">
        <v>1</v>
      </c>
      <c r="C6" s="28"/>
      <c r="D6" s="28"/>
      <c r="E6" s="28"/>
      <c r="F6" s="28"/>
      <c r="G6" s="28"/>
      <c r="H6" s="28"/>
      <c r="I6" s="46"/>
      <c r="J6" s="106">
        <v>0</v>
      </c>
      <c r="K6" s="41">
        <v>0</v>
      </c>
      <c r="L6" s="29">
        <f>K6</f>
        <v>0</v>
      </c>
      <c r="M6" s="60"/>
    </row>
    <row r="7" spans="1:17" ht="12" customHeight="1" thickBot="1" x14ac:dyDescent="0.25">
      <c r="A7" s="67"/>
      <c r="B7" s="31" t="s">
        <v>26</v>
      </c>
      <c r="C7" s="32"/>
      <c r="D7" s="32"/>
      <c r="E7" s="32"/>
      <c r="F7" s="32"/>
      <c r="G7" s="32"/>
      <c r="H7" s="32"/>
      <c r="I7" s="47"/>
      <c r="J7" s="107"/>
      <c r="K7" s="43"/>
      <c r="L7" s="33">
        <f t="shared" ref="L7:L24" si="0">K7</f>
        <v>0</v>
      </c>
      <c r="M7" s="63"/>
      <c r="O7" s="124" t="s">
        <v>55</v>
      </c>
      <c r="P7" s="125" t="s">
        <v>64</v>
      </c>
      <c r="Q7" s="126" t="s">
        <v>39</v>
      </c>
    </row>
    <row r="8" spans="1:17" ht="12" customHeight="1" x14ac:dyDescent="0.2">
      <c r="A8" s="67"/>
      <c r="B8" s="31"/>
      <c r="C8" s="32" t="s">
        <v>6</v>
      </c>
      <c r="D8" s="32"/>
      <c r="E8" s="32"/>
      <c r="F8" s="32"/>
      <c r="G8" s="32"/>
      <c r="H8" s="32"/>
      <c r="I8" s="47"/>
      <c r="J8" s="107">
        <v>0</v>
      </c>
      <c r="K8" s="43">
        <v>0</v>
      </c>
      <c r="L8" s="33">
        <f t="shared" si="0"/>
        <v>0</v>
      </c>
      <c r="M8" s="61"/>
      <c r="O8" s="15" t="s">
        <v>56</v>
      </c>
      <c r="P8" s="122">
        <v>1066.1400000000001</v>
      </c>
      <c r="Q8" s="16">
        <f>P8/52</f>
        <v>20.50269230769231</v>
      </c>
    </row>
    <row r="9" spans="1:17" ht="12" customHeight="1" x14ac:dyDescent="0.2">
      <c r="A9" s="67"/>
      <c r="B9" s="31"/>
      <c r="C9" s="32" t="s">
        <v>36</v>
      </c>
      <c r="D9" s="32"/>
      <c r="E9" s="32"/>
      <c r="F9" s="32"/>
      <c r="G9" s="32"/>
      <c r="H9" s="32"/>
      <c r="I9" s="47"/>
      <c r="J9" s="107">
        <v>0</v>
      </c>
      <c r="K9" s="43">
        <f t="shared" ref="K9:K24" si="1">(J9*52)/12</f>
        <v>0</v>
      </c>
      <c r="L9" s="33">
        <f t="shared" si="0"/>
        <v>0</v>
      </c>
      <c r="M9" s="61"/>
      <c r="O9" s="15" t="s">
        <v>57</v>
      </c>
      <c r="P9" s="122">
        <v>1243.83</v>
      </c>
      <c r="Q9" s="16">
        <f t="shared" ref="Q9:Q15" si="2">P9/52</f>
        <v>23.919807692307693</v>
      </c>
    </row>
    <row r="10" spans="1:17" ht="12" customHeight="1" x14ac:dyDescent="0.2">
      <c r="A10" s="67"/>
      <c r="B10" s="31"/>
      <c r="C10" s="32" t="s">
        <v>2</v>
      </c>
      <c r="D10" s="32"/>
      <c r="E10" s="32"/>
      <c r="F10" s="32"/>
      <c r="G10" s="32"/>
      <c r="H10" s="32"/>
      <c r="I10" s="47"/>
      <c r="J10" s="107">
        <v>0</v>
      </c>
      <c r="K10" s="43">
        <v>0</v>
      </c>
      <c r="L10" s="33">
        <f t="shared" si="0"/>
        <v>0</v>
      </c>
      <c r="M10" s="61"/>
      <c r="O10" s="15" t="s">
        <v>63</v>
      </c>
      <c r="P10" s="122">
        <v>1421.52</v>
      </c>
      <c r="Q10" s="16">
        <f t="shared" si="2"/>
        <v>27.336923076923078</v>
      </c>
    </row>
    <row r="11" spans="1:17" ht="12" customHeight="1" x14ac:dyDescent="0.2">
      <c r="A11" s="67"/>
      <c r="B11" s="31"/>
      <c r="C11" s="32" t="s">
        <v>3</v>
      </c>
      <c r="D11" s="32"/>
      <c r="E11" s="32"/>
      <c r="F11" s="32"/>
      <c r="G11" s="32"/>
      <c r="H11" s="32"/>
      <c r="I11" s="47"/>
      <c r="J11" s="107">
        <v>0</v>
      </c>
      <c r="K11" s="43">
        <v>0</v>
      </c>
      <c r="L11" s="33">
        <f t="shared" si="0"/>
        <v>0</v>
      </c>
      <c r="M11" s="61"/>
      <c r="O11" s="15" t="s">
        <v>58</v>
      </c>
      <c r="P11" s="122">
        <v>1599.21</v>
      </c>
      <c r="Q11" s="16">
        <f t="shared" si="2"/>
        <v>30.754038461538464</v>
      </c>
    </row>
    <row r="12" spans="1:17" ht="12" customHeight="1" x14ac:dyDescent="0.2">
      <c r="A12" s="67"/>
      <c r="B12" s="31"/>
      <c r="C12" s="32" t="s">
        <v>4</v>
      </c>
      <c r="D12" s="32"/>
      <c r="E12" s="32"/>
      <c r="F12" s="32"/>
      <c r="G12" s="32"/>
      <c r="H12" s="32"/>
      <c r="I12" s="47"/>
      <c r="J12" s="107">
        <v>0</v>
      </c>
      <c r="K12" s="43">
        <v>0</v>
      </c>
      <c r="L12" s="33">
        <f t="shared" si="0"/>
        <v>0</v>
      </c>
      <c r="M12" s="61"/>
      <c r="O12" s="15" t="s">
        <v>59</v>
      </c>
      <c r="P12" s="122">
        <v>1954.59</v>
      </c>
      <c r="Q12" s="16">
        <f t="shared" si="2"/>
        <v>37.588269230769228</v>
      </c>
    </row>
    <row r="13" spans="1:17" ht="12" customHeight="1" x14ac:dyDescent="0.2">
      <c r="A13" s="67"/>
      <c r="B13" s="31"/>
      <c r="C13" s="32" t="s">
        <v>5</v>
      </c>
      <c r="D13" s="32"/>
      <c r="E13" s="32"/>
      <c r="F13" s="32"/>
      <c r="G13" s="32"/>
      <c r="H13" s="32"/>
      <c r="I13" s="47"/>
      <c r="J13" s="107">
        <v>0</v>
      </c>
      <c r="K13" s="43">
        <v>0</v>
      </c>
      <c r="L13" s="33">
        <f t="shared" si="0"/>
        <v>0</v>
      </c>
      <c r="M13" s="61"/>
      <c r="O13" s="15" t="s">
        <v>60</v>
      </c>
      <c r="P13" s="122">
        <v>2309.9699999999998</v>
      </c>
      <c r="Q13" s="16">
        <f t="shared" si="2"/>
        <v>44.422499999999999</v>
      </c>
    </row>
    <row r="14" spans="1:17" ht="12" customHeight="1" x14ac:dyDescent="0.2">
      <c r="A14" s="67"/>
      <c r="B14" s="31"/>
      <c r="C14" s="32" t="s">
        <v>65</v>
      </c>
      <c r="D14" s="32"/>
      <c r="E14" s="32"/>
      <c r="F14" s="32"/>
      <c r="G14" s="32"/>
      <c r="H14" s="32"/>
      <c r="I14" s="47"/>
      <c r="J14" s="107">
        <v>0</v>
      </c>
      <c r="K14" s="43">
        <v>0</v>
      </c>
      <c r="L14" s="33">
        <f t="shared" si="0"/>
        <v>0</v>
      </c>
      <c r="M14" s="61"/>
      <c r="O14" s="15" t="s">
        <v>61</v>
      </c>
      <c r="P14" s="122">
        <v>2665.34</v>
      </c>
      <c r="Q14" s="16">
        <f t="shared" si="2"/>
        <v>51.256538461538462</v>
      </c>
    </row>
    <row r="15" spans="1:17" ht="12" customHeight="1" thickBot="1" x14ac:dyDescent="0.25">
      <c r="A15" s="67"/>
      <c r="B15" s="31"/>
      <c r="C15" s="32" t="s">
        <v>66</v>
      </c>
      <c r="D15" s="32"/>
      <c r="E15" s="32"/>
      <c r="F15" s="32"/>
      <c r="G15" s="32"/>
      <c r="H15" s="32"/>
      <c r="I15" s="47"/>
      <c r="J15" s="107">
        <v>0</v>
      </c>
      <c r="K15" s="43">
        <v>0</v>
      </c>
      <c r="L15" s="33">
        <f t="shared" si="0"/>
        <v>0</v>
      </c>
      <c r="M15" s="61"/>
      <c r="O15" s="120" t="s">
        <v>62</v>
      </c>
      <c r="P15" s="123">
        <v>3198.41</v>
      </c>
      <c r="Q15" s="121">
        <f t="shared" si="2"/>
        <v>61.507884615384611</v>
      </c>
    </row>
    <row r="16" spans="1:17" ht="12" customHeight="1" x14ac:dyDescent="0.2">
      <c r="A16" s="67"/>
      <c r="B16" s="31"/>
      <c r="C16" s="32" t="s">
        <v>67</v>
      </c>
      <c r="D16" s="32"/>
      <c r="E16" s="32"/>
      <c r="F16" s="32"/>
      <c r="G16" s="32"/>
      <c r="H16" s="32"/>
      <c r="I16" s="47"/>
      <c r="J16" s="107">
        <v>0</v>
      </c>
      <c r="K16" s="43">
        <v>0</v>
      </c>
      <c r="L16" s="33">
        <f t="shared" si="0"/>
        <v>0</v>
      </c>
      <c r="M16" s="61"/>
    </row>
    <row r="17" spans="1:15" ht="12" customHeight="1" x14ac:dyDescent="0.2">
      <c r="A17" s="67"/>
      <c r="B17" s="31" t="s">
        <v>30</v>
      </c>
      <c r="C17" s="32"/>
      <c r="D17" s="32"/>
      <c r="E17" s="32"/>
      <c r="F17" s="32"/>
      <c r="G17" s="32"/>
      <c r="H17" s="32"/>
      <c r="I17" s="47"/>
      <c r="J17" s="107">
        <v>0</v>
      </c>
      <c r="K17" s="43">
        <v>0</v>
      </c>
      <c r="L17" s="14">
        <f t="shared" si="0"/>
        <v>0</v>
      </c>
      <c r="M17" s="61"/>
    </row>
    <row r="18" spans="1:15" ht="12" customHeight="1" x14ac:dyDescent="0.2">
      <c r="A18" s="68"/>
      <c r="B18" s="35" t="s">
        <v>27</v>
      </c>
      <c r="C18" s="35"/>
      <c r="D18" s="35"/>
      <c r="E18" s="35"/>
      <c r="F18" s="35"/>
      <c r="G18" s="35"/>
      <c r="H18" s="35"/>
      <c r="I18" s="48"/>
      <c r="J18" s="108">
        <v>0</v>
      </c>
      <c r="K18" s="109">
        <f t="shared" si="1"/>
        <v>0</v>
      </c>
      <c r="L18" s="36">
        <f t="shared" si="0"/>
        <v>0</v>
      </c>
      <c r="M18" s="64"/>
    </row>
    <row r="19" spans="1:15" ht="12" customHeight="1" x14ac:dyDescent="0.2">
      <c r="A19" s="69"/>
      <c r="B19" s="32" t="s">
        <v>25</v>
      </c>
      <c r="C19" s="32"/>
      <c r="D19" s="32"/>
      <c r="E19" s="32"/>
      <c r="F19" s="32"/>
      <c r="G19" s="32"/>
      <c r="H19" s="32"/>
      <c r="I19" s="47"/>
      <c r="J19" s="107">
        <v>0</v>
      </c>
      <c r="K19" s="43">
        <f t="shared" si="1"/>
        <v>0</v>
      </c>
      <c r="L19" s="33">
        <f t="shared" si="0"/>
        <v>0</v>
      </c>
      <c r="M19" s="61"/>
    </row>
    <row r="20" spans="1:15" ht="12" customHeight="1" x14ac:dyDescent="0.2">
      <c r="A20" s="67"/>
      <c r="B20" s="44" t="s">
        <v>49</v>
      </c>
      <c r="C20" s="44"/>
      <c r="D20" s="44"/>
      <c r="E20" s="44"/>
      <c r="F20" s="44"/>
      <c r="G20" s="44"/>
      <c r="H20" s="44"/>
      <c r="I20" s="49"/>
      <c r="J20" s="107">
        <v>0</v>
      </c>
      <c r="K20" s="43">
        <f t="shared" si="1"/>
        <v>0</v>
      </c>
      <c r="L20" s="45">
        <v>0</v>
      </c>
      <c r="M20" s="64"/>
    </row>
    <row r="21" spans="1:15" ht="12" customHeight="1" x14ac:dyDescent="0.2">
      <c r="A21" s="68"/>
      <c r="B21" s="35" t="s">
        <v>45</v>
      </c>
      <c r="C21" s="35"/>
      <c r="D21" s="35"/>
      <c r="E21" s="35"/>
      <c r="F21" s="35"/>
      <c r="G21" s="35"/>
      <c r="H21" s="35"/>
      <c r="I21" s="48"/>
      <c r="J21" s="108">
        <v>0</v>
      </c>
      <c r="K21" s="109">
        <f t="shared" si="1"/>
        <v>0</v>
      </c>
      <c r="L21" s="36">
        <f t="shared" si="0"/>
        <v>0</v>
      </c>
      <c r="M21" s="64"/>
      <c r="O21" s="1">
        <f>234/2</f>
        <v>117</v>
      </c>
    </row>
    <row r="22" spans="1:15" ht="12" customHeight="1" x14ac:dyDescent="0.2">
      <c r="A22" s="67"/>
      <c r="B22" s="32" t="s">
        <v>31</v>
      </c>
      <c r="C22" s="32"/>
      <c r="D22" s="32"/>
      <c r="E22" s="32"/>
      <c r="F22" s="32"/>
      <c r="G22" s="32"/>
      <c r="H22" s="32"/>
      <c r="I22" s="47"/>
      <c r="J22" s="107">
        <v>0</v>
      </c>
      <c r="K22" s="43">
        <f t="shared" si="1"/>
        <v>0</v>
      </c>
      <c r="L22" s="33">
        <f t="shared" si="0"/>
        <v>0</v>
      </c>
      <c r="M22" s="61"/>
    </row>
    <row r="23" spans="1:15" ht="12" customHeight="1" x14ac:dyDescent="0.2">
      <c r="A23" s="67"/>
      <c r="B23" s="32" t="s">
        <v>32</v>
      </c>
      <c r="C23" s="32"/>
      <c r="D23" s="32"/>
      <c r="E23" s="32"/>
      <c r="F23" s="32"/>
      <c r="G23" s="32"/>
      <c r="H23" s="32"/>
      <c r="I23" s="47"/>
      <c r="J23" s="107">
        <v>0</v>
      </c>
      <c r="K23" s="43">
        <f t="shared" si="1"/>
        <v>0</v>
      </c>
      <c r="L23" s="33">
        <f t="shared" si="0"/>
        <v>0</v>
      </c>
      <c r="M23" s="61"/>
    </row>
    <row r="24" spans="1:15" ht="12" customHeight="1" thickBot="1" x14ac:dyDescent="0.25">
      <c r="A24" s="70"/>
      <c r="B24" s="26" t="s">
        <v>7</v>
      </c>
      <c r="C24" s="26"/>
      <c r="D24" s="26"/>
      <c r="E24" s="26"/>
      <c r="F24" s="26"/>
      <c r="G24" s="26"/>
      <c r="H24" s="26"/>
      <c r="I24" s="50"/>
      <c r="J24" s="110">
        <v>0</v>
      </c>
      <c r="K24" s="105">
        <f t="shared" si="1"/>
        <v>0</v>
      </c>
      <c r="L24" s="33">
        <f t="shared" si="0"/>
        <v>0</v>
      </c>
      <c r="M24" s="65"/>
    </row>
    <row r="25" spans="1:15" ht="16.5" thickBot="1" x14ac:dyDescent="0.3">
      <c r="A25" s="76"/>
      <c r="B25" s="139" t="s">
        <v>38</v>
      </c>
      <c r="C25" s="139"/>
      <c r="D25" s="139"/>
      <c r="E25" s="139"/>
      <c r="F25" s="139"/>
      <c r="G25" s="139"/>
      <c r="H25" s="139"/>
      <c r="I25" s="139"/>
      <c r="J25" s="140"/>
      <c r="K25" s="135">
        <f>SUM(L6:L24)</f>
        <v>0</v>
      </c>
      <c r="L25" s="136"/>
      <c r="M25" s="112"/>
    </row>
    <row r="26" spans="1:15" ht="3" customHeight="1" thickBot="1" x14ac:dyDescent="0.25">
      <c r="A26" s="12"/>
      <c r="B26" s="20"/>
      <c r="C26" s="20"/>
      <c r="D26" s="20"/>
      <c r="E26" s="20"/>
      <c r="F26" s="20"/>
      <c r="G26" s="20"/>
      <c r="H26" s="20"/>
      <c r="I26" s="20"/>
      <c r="J26" s="20"/>
      <c r="K26" s="3"/>
      <c r="L26" s="3"/>
      <c r="M26" s="13"/>
    </row>
    <row r="27" spans="1:15" ht="16.5" thickBot="1" x14ac:dyDescent="0.3">
      <c r="A27" s="77"/>
      <c r="B27" s="141" t="s">
        <v>22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78"/>
    </row>
    <row r="28" spans="1:15" s="88" customFormat="1" ht="12" customHeight="1" x14ac:dyDescent="0.2">
      <c r="A28" s="89"/>
      <c r="B28" s="90" t="s">
        <v>23</v>
      </c>
      <c r="C28" s="90"/>
      <c r="D28" s="90"/>
      <c r="E28" s="90"/>
      <c r="F28" s="90"/>
      <c r="G28" s="90"/>
      <c r="H28" s="90"/>
      <c r="I28" s="90"/>
      <c r="J28" s="80" t="s">
        <v>39</v>
      </c>
      <c r="K28" s="80" t="s">
        <v>40</v>
      </c>
      <c r="L28" s="91" t="s">
        <v>41</v>
      </c>
      <c r="M28" s="92"/>
    </row>
    <row r="29" spans="1:15" ht="12" customHeight="1" x14ac:dyDescent="0.2">
      <c r="A29" s="66"/>
      <c r="B29" s="28" t="s">
        <v>46</v>
      </c>
      <c r="C29" s="37"/>
      <c r="D29" s="37"/>
      <c r="E29" s="37"/>
      <c r="F29" s="37"/>
      <c r="G29" s="37"/>
      <c r="H29" s="37"/>
      <c r="I29" s="51"/>
      <c r="J29" s="57">
        <v>0</v>
      </c>
      <c r="K29" s="41">
        <v>0</v>
      </c>
      <c r="L29" s="29">
        <f t="shared" ref="L29:L41" si="3">K29</f>
        <v>0</v>
      </c>
      <c r="M29" s="60"/>
    </row>
    <row r="30" spans="1:15" ht="12" customHeight="1" x14ac:dyDescent="0.2">
      <c r="A30" s="67"/>
      <c r="B30" s="32" t="s">
        <v>35</v>
      </c>
      <c r="C30" s="38"/>
      <c r="D30" s="38"/>
      <c r="E30" s="38"/>
      <c r="F30" s="38"/>
      <c r="G30" s="38"/>
      <c r="H30" s="38"/>
      <c r="I30" s="52"/>
      <c r="J30" s="58">
        <v>0</v>
      </c>
      <c r="K30" s="43">
        <f t="shared" ref="K30:K52" si="4">(J30*52)/12</f>
        <v>0</v>
      </c>
      <c r="L30" s="33">
        <f t="shared" si="3"/>
        <v>0</v>
      </c>
      <c r="M30" s="61"/>
    </row>
    <row r="31" spans="1:15" ht="12" customHeight="1" x14ac:dyDescent="0.2">
      <c r="A31" s="67"/>
      <c r="B31" s="39" t="s">
        <v>12</v>
      </c>
      <c r="C31" s="38"/>
      <c r="D31" s="38"/>
      <c r="E31" s="38"/>
      <c r="F31" s="38"/>
      <c r="G31" s="38"/>
      <c r="H31" s="38"/>
      <c r="I31" s="52"/>
      <c r="J31" s="58">
        <v>0</v>
      </c>
      <c r="K31" s="43">
        <v>0</v>
      </c>
      <c r="L31" s="33">
        <f t="shared" si="3"/>
        <v>0</v>
      </c>
      <c r="M31" s="61"/>
    </row>
    <row r="32" spans="1:15" ht="12" customHeight="1" x14ac:dyDescent="0.2">
      <c r="A32" s="67"/>
      <c r="B32" s="32" t="s">
        <v>8</v>
      </c>
      <c r="C32" s="38"/>
      <c r="D32" s="38"/>
      <c r="E32" s="38"/>
      <c r="F32" s="38"/>
      <c r="G32" s="38"/>
      <c r="H32" s="38"/>
      <c r="I32" s="52"/>
      <c r="J32" s="58">
        <v>0</v>
      </c>
      <c r="K32" s="43">
        <v>0</v>
      </c>
      <c r="L32" s="33">
        <f t="shared" si="3"/>
        <v>0</v>
      </c>
      <c r="M32" s="61"/>
    </row>
    <row r="33" spans="1:13" ht="12" customHeight="1" x14ac:dyDescent="0.2">
      <c r="A33" s="67"/>
      <c r="B33" s="32" t="s">
        <v>47</v>
      </c>
      <c r="C33" s="38"/>
      <c r="D33" s="38"/>
      <c r="E33" s="38"/>
      <c r="F33" s="38"/>
      <c r="G33" s="38"/>
      <c r="H33" s="38"/>
      <c r="I33" s="52"/>
      <c r="J33" s="58">
        <v>0</v>
      </c>
      <c r="K33" s="43">
        <f t="shared" si="4"/>
        <v>0</v>
      </c>
      <c r="L33" s="33">
        <f t="shared" si="3"/>
        <v>0</v>
      </c>
      <c r="M33" s="61"/>
    </row>
    <row r="34" spans="1:13" ht="12" customHeight="1" x14ac:dyDescent="0.2">
      <c r="A34" s="67"/>
      <c r="B34" s="32" t="s">
        <v>48</v>
      </c>
      <c r="C34" s="32"/>
      <c r="D34" s="32"/>
      <c r="E34" s="32"/>
      <c r="F34" s="32"/>
      <c r="G34" s="32"/>
      <c r="H34" s="32"/>
      <c r="I34" s="47"/>
      <c r="J34" s="58">
        <v>0</v>
      </c>
      <c r="K34" s="43">
        <f t="shared" si="4"/>
        <v>0</v>
      </c>
      <c r="L34" s="33">
        <f t="shared" si="3"/>
        <v>0</v>
      </c>
      <c r="M34" s="61"/>
    </row>
    <row r="35" spans="1:13" ht="12" customHeight="1" x14ac:dyDescent="0.2">
      <c r="A35" s="71"/>
      <c r="B35" s="32" t="s">
        <v>34</v>
      </c>
      <c r="C35" s="38"/>
      <c r="D35" s="38"/>
      <c r="E35" s="38"/>
      <c r="F35" s="38"/>
      <c r="G35" s="38"/>
      <c r="H35" s="38"/>
      <c r="I35" s="52"/>
      <c r="J35" s="58">
        <v>0</v>
      </c>
      <c r="K35" s="43">
        <f t="shared" si="4"/>
        <v>0</v>
      </c>
      <c r="L35" s="33">
        <f t="shared" si="3"/>
        <v>0</v>
      </c>
      <c r="M35" s="61"/>
    </row>
    <row r="36" spans="1:13" ht="12" customHeight="1" x14ac:dyDescent="0.2">
      <c r="A36" s="67"/>
      <c r="B36" s="39" t="s">
        <v>37</v>
      </c>
      <c r="C36" s="32"/>
      <c r="D36" s="32"/>
      <c r="E36" s="32"/>
      <c r="F36" s="32"/>
      <c r="G36" s="32"/>
      <c r="H36" s="32"/>
      <c r="I36" s="47"/>
      <c r="J36" s="58">
        <v>0</v>
      </c>
      <c r="K36" s="43">
        <f t="shared" si="4"/>
        <v>0</v>
      </c>
      <c r="L36" s="33">
        <f t="shared" si="3"/>
        <v>0</v>
      </c>
      <c r="M36" s="61"/>
    </row>
    <row r="37" spans="1:13" ht="12" customHeight="1" x14ac:dyDescent="0.2">
      <c r="A37" s="67"/>
      <c r="B37" s="32" t="s">
        <v>33</v>
      </c>
      <c r="C37" s="32"/>
      <c r="D37" s="32"/>
      <c r="E37" s="32"/>
      <c r="F37" s="32"/>
      <c r="G37" s="32"/>
      <c r="H37" s="32"/>
      <c r="I37" s="47"/>
      <c r="J37" s="58">
        <v>0</v>
      </c>
      <c r="K37" s="43">
        <f t="shared" si="4"/>
        <v>0</v>
      </c>
      <c r="L37" s="33">
        <f t="shared" si="3"/>
        <v>0</v>
      </c>
      <c r="M37" s="61"/>
    </row>
    <row r="38" spans="1:13" ht="12" customHeight="1" x14ac:dyDescent="0.2">
      <c r="A38" s="72"/>
      <c r="B38" s="26" t="s">
        <v>7</v>
      </c>
      <c r="C38" s="26"/>
      <c r="D38" s="26"/>
      <c r="E38" s="26"/>
      <c r="F38" s="26"/>
      <c r="G38" s="26"/>
      <c r="H38" s="26"/>
      <c r="I38" s="53"/>
      <c r="J38" s="104">
        <v>0</v>
      </c>
      <c r="K38" s="105">
        <f t="shared" si="4"/>
        <v>0</v>
      </c>
      <c r="L38" s="14">
        <f t="shared" si="3"/>
        <v>0</v>
      </c>
      <c r="M38" s="62"/>
    </row>
    <row r="39" spans="1:13" s="88" customFormat="1" ht="12" customHeight="1" x14ac:dyDescent="0.2">
      <c r="A39" s="93"/>
      <c r="B39" s="94" t="s">
        <v>28</v>
      </c>
      <c r="C39" s="94"/>
      <c r="D39" s="94"/>
      <c r="E39" s="94"/>
      <c r="F39" s="94"/>
      <c r="G39" s="94"/>
      <c r="H39" s="94"/>
      <c r="I39" s="94"/>
      <c r="J39" s="81" t="s">
        <v>39</v>
      </c>
      <c r="K39" s="81" t="s">
        <v>40</v>
      </c>
      <c r="L39" s="95">
        <v>0</v>
      </c>
      <c r="M39" s="96"/>
    </row>
    <row r="40" spans="1:13" ht="12" customHeight="1" x14ac:dyDescent="0.2">
      <c r="A40" s="66"/>
      <c r="B40" s="28" t="s">
        <v>29</v>
      </c>
      <c r="C40" s="37"/>
      <c r="D40" s="37"/>
      <c r="E40" s="37"/>
      <c r="F40" s="37"/>
      <c r="G40" s="37"/>
      <c r="H40" s="37"/>
      <c r="I40" s="51"/>
      <c r="J40" s="57">
        <v>0</v>
      </c>
      <c r="K40" s="41">
        <f t="shared" si="4"/>
        <v>0</v>
      </c>
      <c r="L40" s="29">
        <f t="shared" si="3"/>
        <v>0</v>
      </c>
      <c r="M40" s="60"/>
    </row>
    <row r="41" spans="1:13" ht="12" customHeight="1" x14ac:dyDescent="0.2">
      <c r="A41" s="67"/>
      <c r="B41" s="32" t="s">
        <v>25</v>
      </c>
      <c r="C41" s="38"/>
      <c r="D41" s="38"/>
      <c r="E41" s="38"/>
      <c r="F41" s="38"/>
      <c r="G41" s="38"/>
      <c r="H41" s="38"/>
      <c r="I41" s="52"/>
      <c r="J41" s="58">
        <v>0</v>
      </c>
      <c r="K41" s="43">
        <f t="shared" si="4"/>
        <v>0</v>
      </c>
      <c r="L41" s="33">
        <f t="shared" si="3"/>
        <v>0</v>
      </c>
      <c r="M41" s="61"/>
    </row>
    <row r="42" spans="1:13" s="88" customFormat="1" ht="12" customHeight="1" x14ac:dyDescent="0.2">
      <c r="A42" s="97"/>
      <c r="B42" s="98" t="s">
        <v>24</v>
      </c>
      <c r="C42" s="98"/>
      <c r="D42" s="98"/>
      <c r="E42" s="98"/>
      <c r="F42" s="98"/>
      <c r="G42" s="98"/>
      <c r="H42" s="98"/>
      <c r="I42" s="82" t="s">
        <v>42</v>
      </c>
      <c r="J42" s="82" t="s">
        <v>39</v>
      </c>
      <c r="K42" s="82" t="s">
        <v>40</v>
      </c>
      <c r="L42" s="99">
        <v>0</v>
      </c>
      <c r="M42" s="96"/>
    </row>
    <row r="43" spans="1:13" ht="12" customHeight="1" x14ac:dyDescent="0.2">
      <c r="A43" s="66"/>
      <c r="B43" s="27" t="s">
        <v>9</v>
      </c>
      <c r="C43" s="27"/>
      <c r="D43" s="27"/>
      <c r="E43" s="27"/>
      <c r="F43" s="40"/>
      <c r="G43" s="40"/>
      <c r="H43" s="54"/>
      <c r="I43" s="100"/>
      <c r="J43" s="57">
        <v>57.9</v>
      </c>
      <c r="K43" s="57">
        <f t="shared" si="4"/>
        <v>250.89999999999998</v>
      </c>
      <c r="L43" s="29">
        <f>K43*I43</f>
        <v>0</v>
      </c>
      <c r="M43" s="30"/>
    </row>
    <row r="44" spans="1:13" ht="12" customHeight="1" x14ac:dyDescent="0.2">
      <c r="A44" s="67"/>
      <c r="B44" s="31" t="s">
        <v>14</v>
      </c>
      <c r="C44" s="31"/>
      <c r="D44" s="31"/>
      <c r="E44" s="31"/>
      <c r="F44" s="42"/>
      <c r="G44" s="42"/>
      <c r="H44" s="55"/>
      <c r="I44" s="101">
        <v>0</v>
      </c>
      <c r="J44" s="58">
        <v>73.099999999999994</v>
      </c>
      <c r="K44" s="58">
        <f t="shared" si="4"/>
        <v>316.76666666666665</v>
      </c>
      <c r="L44" s="33">
        <f t="shared" ref="L44:L52" si="5">K44*I44</f>
        <v>0</v>
      </c>
      <c r="M44" s="34"/>
    </row>
    <row r="45" spans="1:13" ht="12" customHeight="1" x14ac:dyDescent="0.2">
      <c r="A45" s="67"/>
      <c r="B45" s="31" t="s">
        <v>10</v>
      </c>
      <c r="C45" s="31"/>
      <c r="D45" s="31"/>
      <c r="E45" s="31"/>
      <c r="F45" s="42"/>
      <c r="G45" s="42"/>
      <c r="H45" s="55"/>
      <c r="I45" s="101">
        <v>0</v>
      </c>
      <c r="J45" s="58">
        <v>57.9</v>
      </c>
      <c r="K45" s="58">
        <f t="shared" si="4"/>
        <v>250.89999999999998</v>
      </c>
      <c r="L45" s="33">
        <f t="shared" si="5"/>
        <v>0</v>
      </c>
      <c r="M45" s="34"/>
    </row>
    <row r="46" spans="1:13" ht="12" customHeight="1" x14ac:dyDescent="0.2">
      <c r="A46" s="67"/>
      <c r="B46" s="31" t="s">
        <v>13</v>
      </c>
      <c r="C46" s="31"/>
      <c r="D46" s="31"/>
      <c r="E46" s="31"/>
      <c r="F46" s="42"/>
      <c r="G46" s="42"/>
      <c r="H46" s="55"/>
      <c r="I46" s="101">
        <v>0</v>
      </c>
      <c r="J46" s="58">
        <v>73.099999999999994</v>
      </c>
      <c r="K46" s="58">
        <f t="shared" si="4"/>
        <v>316.76666666666665</v>
      </c>
      <c r="L46" s="33">
        <f t="shared" si="5"/>
        <v>0</v>
      </c>
      <c r="M46" s="34"/>
    </row>
    <row r="47" spans="1:13" ht="12" customHeight="1" x14ac:dyDescent="0.2">
      <c r="A47" s="67"/>
      <c r="B47" s="31" t="s">
        <v>11</v>
      </c>
      <c r="C47" s="31"/>
      <c r="D47" s="31"/>
      <c r="E47" s="31"/>
      <c r="F47" s="42"/>
      <c r="G47" s="42"/>
      <c r="H47" s="55"/>
      <c r="I47" s="101">
        <v>0</v>
      </c>
      <c r="J47" s="58">
        <v>87.5</v>
      </c>
      <c r="K47" s="58">
        <f t="shared" si="4"/>
        <v>379.16666666666669</v>
      </c>
      <c r="L47" s="33">
        <f t="shared" si="5"/>
        <v>0</v>
      </c>
      <c r="M47" s="34"/>
    </row>
    <row r="48" spans="1:13" ht="12" customHeight="1" x14ac:dyDescent="0.2">
      <c r="A48" s="67"/>
      <c r="B48" s="31" t="s">
        <v>15</v>
      </c>
      <c r="C48" s="31"/>
      <c r="D48" s="31"/>
      <c r="E48" s="31"/>
      <c r="F48" s="42"/>
      <c r="G48" s="42"/>
      <c r="H48" s="55"/>
      <c r="I48" s="101">
        <v>0</v>
      </c>
      <c r="J48" s="58">
        <v>114.85</v>
      </c>
      <c r="K48" s="58">
        <f t="shared" si="4"/>
        <v>497.68333333333334</v>
      </c>
      <c r="L48" s="33">
        <f t="shared" si="5"/>
        <v>0</v>
      </c>
      <c r="M48" s="34"/>
    </row>
    <row r="49" spans="1:13" ht="12" customHeight="1" x14ac:dyDescent="0.2">
      <c r="A49" s="67"/>
      <c r="B49" s="31" t="s">
        <v>51</v>
      </c>
      <c r="C49" s="31"/>
      <c r="D49" s="31"/>
      <c r="E49" s="31"/>
      <c r="F49" s="42"/>
      <c r="G49" s="42"/>
      <c r="H49" s="55"/>
      <c r="I49" s="101">
        <v>0</v>
      </c>
      <c r="J49" s="58">
        <v>155.6</v>
      </c>
      <c r="K49" s="58">
        <f t="shared" si="4"/>
        <v>674.26666666666665</v>
      </c>
      <c r="L49" s="33">
        <f t="shared" si="5"/>
        <v>0</v>
      </c>
      <c r="M49" s="34"/>
    </row>
    <row r="50" spans="1:13" ht="12" customHeight="1" x14ac:dyDescent="0.2">
      <c r="A50" s="67"/>
      <c r="B50" s="31" t="s">
        <v>52</v>
      </c>
      <c r="C50" s="31"/>
      <c r="D50" s="31"/>
      <c r="E50" s="31"/>
      <c r="F50" s="42"/>
      <c r="G50" s="42"/>
      <c r="H50" s="55"/>
      <c r="I50" s="101">
        <v>0</v>
      </c>
      <c r="J50" s="58">
        <v>237.55</v>
      </c>
      <c r="K50" s="58">
        <f t="shared" si="4"/>
        <v>1029.3833333333334</v>
      </c>
      <c r="L50" s="33">
        <f t="shared" si="5"/>
        <v>0</v>
      </c>
      <c r="M50" s="34"/>
    </row>
    <row r="51" spans="1:13" ht="12" customHeight="1" x14ac:dyDescent="0.2">
      <c r="A51" s="67"/>
      <c r="B51" s="31" t="s">
        <v>16</v>
      </c>
      <c r="C51" s="31"/>
      <c r="D51" s="31"/>
      <c r="E51" s="31"/>
      <c r="F51" s="42"/>
      <c r="G51" s="42"/>
      <c r="H51" s="55"/>
      <c r="I51" s="101">
        <v>0</v>
      </c>
      <c r="J51" s="58">
        <v>66.900000000000006</v>
      </c>
      <c r="K51" s="58">
        <f t="shared" si="4"/>
        <v>289.90000000000003</v>
      </c>
      <c r="L51" s="33">
        <f t="shared" si="5"/>
        <v>0</v>
      </c>
      <c r="M51" s="34"/>
    </row>
    <row r="52" spans="1:13" ht="12" customHeight="1" thickBot="1" x14ac:dyDescent="0.25">
      <c r="A52" s="73"/>
      <c r="B52" s="4" t="s">
        <v>17</v>
      </c>
      <c r="C52" s="4"/>
      <c r="D52" s="4"/>
      <c r="E52" s="4"/>
      <c r="F52" s="10"/>
      <c r="G52" s="10"/>
      <c r="H52" s="56"/>
      <c r="I52" s="102">
        <v>0</v>
      </c>
      <c r="J52" s="59">
        <f>J51*I64</f>
        <v>44.276811594202897</v>
      </c>
      <c r="K52" s="59">
        <f t="shared" si="4"/>
        <v>191.86618357487922</v>
      </c>
      <c r="L52" s="14">
        <f t="shared" si="5"/>
        <v>0</v>
      </c>
      <c r="M52" s="13"/>
    </row>
    <row r="53" spans="1:13" ht="16.5" thickBot="1" x14ac:dyDescent="0.3">
      <c r="A53" s="83"/>
      <c r="B53" s="127" t="s">
        <v>43</v>
      </c>
      <c r="C53" s="127"/>
      <c r="D53" s="127"/>
      <c r="E53" s="127"/>
      <c r="F53" s="127"/>
      <c r="G53" s="127"/>
      <c r="H53" s="127"/>
      <c r="I53" s="127"/>
      <c r="J53" s="128"/>
      <c r="K53" s="129">
        <f>SUM(L29:L52)</f>
        <v>0</v>
      </c>
      <c r="L53" s="130"/>
      <c r="M53" s="117">
        <f>IF(K55&gt;0,1,2)</f>
        <v>2</v>
      </c>
    </row>
    <row r="54" spans="1:13" ht="3" customHeight="1" thickBot="1" x14ac:dyDescent="0.25">
      <c r="A54" s="15"/>
      <c r="B54" s="2"/>
      <c r="C54" s="2"/>
      <c r="D54" s="2"/>
      <c r="E54" s="2"/>
      <c r="F54" s="2"/>
      <c r="G54" s="2"/>
      <c r="H54" s="2"/>
      <c r="I54" s="2"/>
      <c r="J54" s="7"/>
      <c r="K54" s="103"/>
      <c r="L54" s="103"/>
      <c r="M54" s="16"/>
    </row>
    <row r="55" spans="1:13" ht="16.5" thickBot="1" x14ac:dyDescent="0.25">
      <c r="A55" s="19"/>
      <c r="B55" s="131" t="s">
        <v>44</v>
      </c>
      <c r="C55" s="131"/>
      <c r="D55" s="131"/>
      <c r="E55" s="131"/>
      <c r="F55" s="131"/>
      <c r="G55" s="131"/>
      <c r="H55" s="131"/>
      <c r="I55" s="131"/>
      <c r="J55" s="132"/>
      <c r="K55" s="133">
        <f>K25-K53</f>
        <v>0</v>
      </c>
      <c r="L55" s="134"/>
      <c r="M55" s="111">
        <f>IF(M53=2,(K55/-1),0)</f>
        <v>0</v>
      </c>
    </row>
    <row r="56" spans="1:13" ht="3" customHeight="1" thickBot="1" x14ac:dyDescent="0.25">
      <c r="A56" s="15"/>
      <c r="B56" s="2"/>
      <c r="C56" s="2"/>
      <c r="D56" s="2"/>
      <c r="E56" s="2"/>
      <c r="F56" s="2"/>
      <c r="G56" s="2"/>
      <c r="H56" s="2"/>
      <c r="I56" s="2"/>
      <c r="J56" s="7"/>
      <c r="K56" s="7"/>
      <c r="L56" s="7"/>
      <c r="M56" s="16"/>
    </row>
    <row r="57" spans="1:13" ht="16.5" thickBot="1" x14ac:dyDescent="0.25">
      <c r="A57" s="19"/>
      <c r="B57" s="131" t="s">
        <v>50</v>
      </c>
      <c r="C57" s="131"/>
      <c r="D57" s="131"/>
      <c r="E57" s="131"/>
      <c r="F57" s="131"/>
      <c r="G57" s="131"/>
      <c r="H57" s="131"/>
      <c r="I57" s="131"/>
      <c r="J57" s="131"/>
      <c r="K57" s="135">
        <v>0</v>
      </c>
      <c r="L57" s="136"/>
      <c r="M57" s="119"/>
    </row>
    <row r="58" spans="1:13" ht="3" customHeight="1" thickBot="1" x14ac:dyDescent="0.25">
      <c r="J58" s="7"/>
    </row>
    <row r="59" spans="1:13" ht="16.5" thickBot="1" x14ac:dyDescent="0.25">
      <c r="A59" s="19"/>
      <c r="B59" s="113" t="str">
        <f>IF(M53=2,"Savings could cover the shortfall for"," ")</f>
        <v>Savings could cover the shortfall for</v>
      </c>
      <c r="C59" s="113"/>
      <c r="D59" s="113"/>
      <c r="E59" s="113"/>
      <c r="F59" s="118" t="e">
        <f>IF(M53=2,M59," ")</f>
        <v>#DIV/0!</v>
      </c>
      <c r="G59" s="113" t="str">
        <f>IF(M53=2,"Months &amp; Weeks"," ")</f>
        <v>Months &amp; Weeks</v>
      </c>
      <c r="H59" s="113"/>
      <c r="I59" s="113"/>
      <c r="J59" s="113"/>
      <c r="K59" s="115"/>
      <c r="L59" s="116"/>
      <c r="M59" s="114" t="e">
        <f>SUM(K57/M55)</f>
        <v>#DIV/0!</v>
      </c>
    </row>
    <row r="61" spans="1:13" x14ac:dyDescent="0.2">
      <c r="H61" s="1" t="s">
        <v>53</v>
      </c>
    </row>
    <row r="62" spans="1:13" x14ac:dyDescent="0.2">
      <c r="H62" s="1" t="s">
        <v>54</v>
      </c>
      <c r="I62" s="1">
        <v>20.7</v>
      </c>
    </row>
    <row r="63" spans="1:13" x14ac:dyDescent="0.2">
      <c r="H63" s="1" t="s">
        <v>7</v>
      </c>
      <c r="I63" s="1">
        <v>13.7</v>
      </c>
    </row>
    <row r="64" spans="1:13" x14ac:dyDescent="0.2">
      <c r="I64" s="1">
        <f>I63/I62</f>
        <v>0.66183574879227047</v>
      </c>
    </row>
  </sheetData>
  <mergeCells count="13">
    <mergeCell ref="B1:L1"/>
    <mergeCell ref="B4:L4"/>
    <mergeCell ref="B25:J25"/>
    <mergeCell ref="K25:L25"/>
    <mergeCell ref="B27:L27"/>
    <mergeCell ref="A2:C2"/>
    <mergeCell ref="A3:C3"/>
    <mergeCell ref="B53:J53"/>
    <mergeCell ref="K53:L53"/>
    <mergeCell ref="B55:J55"/>
    <mergeCell ref="K55:L55"/>
    <mergeCell ref="B57:J57"/>
    <mergeCell ref="K57:L57"/>
  </mergeCells>
  <phoneticPr fontId="1" type="noConversion"/>
  <pageMargins left="0.25" right="0.25" top="0.75" bottom="0.75" header="0.3" footer="0.3"/>
  <pageSetup paperSize="9" orientation="portrait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30445C7-FF63-4010-A766-7DD594C2B15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K55:L55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Chowdhury</dc:creator>
  <cp:lastModifiedBy>Tracy Loach</cp:lastModifiedBy>
  <cp:lastPrinted>2019-03-08T15:56:46Z</cp:lastPrinted>
  <dcterms:created xsi:type="dcterms:W3CDTF">2010-09-16T09:37:56Z</dcterms:created>
  <dcterms:modified xsi:type="dcterms:W3CDTF">2021-03-26T12:48:06Z</dcterms:modified>
</cp:coreProperties>
</file>